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c\Desktop\"/>
    </mc:Choice>
  </mc:AlternateContent>
  <xr:revisionPtr revIDLastSave="0" documentId="8_{65A62B66-E835-44D5-B1E0-DF488EA88BA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tart" sheetId="1" r:id="rId1"/>
    <sheet name="Bevelvoerder" sheetId="2" r:id="rId2"/>
    <sheet name="Aanvalsploeg" sheetId="3" r:id="rId3"/>
    <sheet name="Pompbediener" sheetId="4" r:id="rId4"/>
    <sheet name="Waterploeg" sheetId="5" r:id="rId5"/>
    <sheet name="Tijden &amp; waarnemingen" sheetId="6" r:id="rId6"/>
    <sheet name="Tijdnormen" sheetId="7" r:id="rId7"/>
    <sheet name="Recapitulatie" sheetId="8" r:id="rId8"/>
    <sheet name="Eindresultaat" sheetId="9" r:id="rId9"/>
    <sheet name="Jury-instructie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9" l="1"/>
  <c r="F34" i="9"/>
  <c r="I34" i="9" s="1"/>
  <c r="J34" i="9" s="1"/>
  <c r="L33" i="9"/>
  <c r="F33" i="9"/>
  <c r="I33" i="9" s="1"/>
  <c r="J33" i="9" s="1"/>
  <c r="L32" i="9"/>
  <c r="F32" i="9"/>
  <c r="I32" i="9" s="1"/>
  <c r="J32" i="9" s="1"/>
  <c r="L31" i="9"/>
  <c r="F31" i="9"/>
  <c r="I31" i="9" s="1"/>
  <c r="J31" i="9" s="1"/>
  <c r="L30" i="9"/>
  <c r="F30" i="9"/>
  <c r="I30" i="9" s="1"/>
  <c r="J30" i="9" s="1"/>
  <c r="L29" i="9"/>
  <c r="I29" i="9"/>
  <c r="J29" i="9" s="1"/>
  <c r="F29" i="9"/>
  <c r="L28" i="9"/>
  <c r="F28" i="9"/>
  <c r="I28" i="9" s="1"/>
  <c r="J28" i="9" s="1"/>
  <c r="L27" i="9"/>
  <c r="F27" i="9"/>
  <c r="I27" i="9" s="1"/>
  <c r="J27" i="9" s="1"/>
  <c r="L26" i="9"/>
  <c r="I26" i="9"/>
  <c r="J26" i="9" s="1"/>
  <c r="F26" i="9"/>
  <c r="L25" i="9"/>
  <c r="F25" i="9"/>
  <c r="I25" i="9" s="1"/>
  <c r="J25" i="9" s="1"/>
  <c r="L24" i="9"/>
  <c r="F24" i="9"/>
  <c r="I24" i="9" s="1"/>
  <c r="J24" i="9" s="1"/>
  <c r="L23" i="9"/>
  <c r="I23" i="9"/>
  <c r="J23" i="9" s="1"/>
  <c r="F23" i="9"/>
  <c r="L22" i="9"/>
  <c r="F22" i="9"/>
  <c r="I22" i="9" s="1"/>
  <c r="J22" i="9" s="1"/>
  <c r="L21" i="9"/>
  <c r="F21" i="9"/>
  <c r="I21" i="9" s="1"/>
  <c r="J21" i="9" s="1"/>
  <c r="L20" i="9"/>
  <c r="I20" i="9"/>
  <c r="J20" i="9" s="1"/>
  <c r="F20" i="9"/>
  <c r="L19" i="9"/>
  <c r="F19" i="9"/>
  <c r="I19" i="9" s="1"/>
  <c r="J19" i="9" s="1"/>
  <c r="L18" i="9"/>
  <c r="F18" i="9"/>
  <c r="I18" i="9" s="1"/>
  <c r="J18" i="9" s="1"/>
  <c r="L17" i="9"/>
  <c r="I17" i="9"/>
  <c r="J17" i="9" s="1"/>
  <c r="F17" i="9"/>
  <c r="L16" i="9"/>
  <c r="F16" i="9"/>
  <c r="I16" i="9" s="1"/>
  <c r="J16" i="9" s="1"/>
  <c r="L15" i="9"/>
  <c r="F15" i="9"/>
  <c r="I15" i="9" s="1"/>
  <c r="J15" i="9" s="1"/>
  <c r="L14" i="9"/>
  <c r="F14" i="9"/>
  <c r="I14" i="9" s="1"/>
  <c r="J14" i="9" s="1"/>
  <c r="L13" i="9"/>
  <c r="F13" i="9"/>
  <c r="I13" i="9" s="1"/>
  <c r="J13" i="9" s="1"/>
  <c r="L12" i="9"/>
  <c r="F12" i="9"/>
  <c r="I12" i="9" s="1"/>
  <c r="J12" i="9" s="1"/>
  <c r="L11" i="9"/>
  <c r="F11" i="9"/>
  <c r="I11" i="9" s="1"/>
  <c r="J11" i="9" s="1"/>
  <c r="L10" i="9"/>
  <c r="F10" i="9"/>
  <c r="I10" i="9" s="1"/>
  <c r="J10" i="9" s="1"/>
  <c r="L9" i="9"/>
  <c r="F9" i="9"/>
  <c r="I9" i="9" s="1"/>
  <c r="J9" i="9" s="1"/>
  <c r="L8" i="9"/>
  <c r="F8" i="9"/>
  <c r="I8" i="9" s="1"/>
  <c r="J8" i="9" s="1"/>
  <c r="L7" i="9"/>
  <c r="F7" i="9"/>
  <c r="I7" i="9" s="1"/>
  <c r="J7" i="9" s="1"/>
  <c r="L6" i="9"/>
  <c r="F6" i="9"/>
  <c r="I6" i="9" s="1"/>
  <c r="J6" i="9" s="1"/>
  <c r="L5" i="9"/>
  <c r="F5" i="9"/>
  <c r="I5" i="9" s="1"/>
  <c r="J5" i="9" s="1"/>
  <c r="B4" i="8"/>
  <c r="D10" i="6"/>
  <c r="D12" i="6" s="1"/>
  <c r="B15" i="8" s="1"/>
  <c r="C10" i="6"/>
  <c r="D9" i="6"/>
  <c r="C9" i="6"/>
  <c r="D8" i="6"/>
  <c r="B12" i="6" s="1"/>
  <c r="B14" i="8" s="1"/>
  <c r="C8" i="6"/>
  <c r="D4" i="6"/>
  <c r="B4" i="6"/>
  <c r="C18" i="5"/>
  <c r="B10" i="8" s="1"/>
  <c r="D4" i="5"/>
  <c r="B4" i="5"/>
  <c r="C18" i="4"/>
  <c r="B9" i="8" s="1"/>
  <c r="D4" i="4"/>
  <c r="B4" i="4"/>
  <c r="C18" i="3"/>
  <c r="B8" i="8" s="1"/>
  <c r="D4" i="3"/>
  <c r="B4" i="3"/>
  <c r="C18" i="2"/>
  <c r="B7" i="8" s="1"/>
  <c r="B11" i="8" s="1"/>
  <c r="B17" i="8" s="1"/>
  <c r="D4" i="2"/>
  <c r="B4" i="2"/>
</calcChain>
</file>

<file path=xl/sharedStrings.xml><?xml version="1.0" encoding="utf-8"?>
<sst xmlns="http://schemas.openxmlformats.org/spreadsheetml/2006/main" count="253" uniqueCount="190">
  <si>
    <t>SENIORENBRANDWEERWEDSTRIJD 2026 – BRAND 1.0 / TS6</t>
  </si>
  <si>
    <t>31 oktober 2026 • Kwakel, Kortenhoef</t>
  </si>
  <si>
    <t>Gegeven</t>
  </si>
  <si>
    <t>Invoer</t>
  </si>
  <si>
    <t>Ploeg / korps</t>
  </si>
  <si>
    <t>Ploegnummer</t>
  </si>
  <si>
    <t>Wedstrijddatum</t>
  </si>
  <si>
    <t>31-10-2026</t>
  </si>
  <si>
    <t>Bezetting</t>
  </si>
  <si>
    <t>TS6 – 6 personen</t>
  </si>
  <si>
    <t>Functies</t>
  </si>
  <si>
    <t>B • P • 1+2 • 3+4</t>
  </si>
  <si>
    <t>Positie</t>
  </si>
  <si>
    <t>Functie</t>
  </si>
  <si>
    <t>Juryonderdeel</t>
  </si>
  <si>
    <t>Aantal personen</t>
  </si>
  <si>
    <t>B</t>
  </si>
  <si>
    <t>Bevelvoerder</t>
  </si>
  <si>
    <t>P</t>
  </si>
  <si>
    <t>Chauffeur/pompbediener</t>
  </si>
  <si>
    <t>Pompbediener</t>
  </si>
  <si>
    <t>1 + 2</t>
  </si>
  <si>
    <t>Aanvalsploeg</t>
  </si>
  <si>
    <t>3 + 4</t>
  </si>
  <si>
    <t>Waterploeg / blusstofploeg</t>
  </si>
  <si>
    <t>Waterploeg</t>
  </si>
  <si>
    <t>Ordonnans en slangenploeg zijn in deze TS6-opzet geen afzonderlijke functies of juryonderdelen.</t>
  </si>
  <si>
    <t>JURYSTAAT – BEVELVOERDER</t>
  </si>
  <si>
    <t>Brand 1.0 / TS6 • positie B</t>
  </si>
  <si>
    <t>Ploegnr.</t>
  </si>
  <si>
    <t>Jurylid</t>
  </si>
  <si>
    <t>Datum</t>
  </si>
  <si>
    <t>Score: 0 = niet uitgevoerd / onveilig • 5 = deels / voldoende • 10 = volledig, correct en veilig</t>
  </si>
  <si>
    <t>Nr.</t>
  </si>
  <si>
    <t>Beoordelingscriterium</t>
  </si>
  <si>
    <t>Score 0–10</t>
  </si>
  <si>
    <t>Max</t>
  </si>
  <si>
    <t>Waarneming / toelichting</t>
  </si>
  <si>
    <t>Verkenning &amp; beeldvorming</t>
  </si>
  <si>
    <t>Vormt een bruikbaar beeld van brand, personen en omgevingsrisico’s.</t>
  </si>
  <si>
    <t>TS6-taakverdeling</t>
  </si>
  <si>
    <t>Zet de zes personen herkenbaar in als B, P, aanvalsploeg 1+2 en waterploeg 3+4.</t>
  </si>
  <si>
    <t>Prioriteiten</t>
  </si>
  <si>
    <t>Stelt redding, beheersing van de brand en veiligheid logisch centraal.</t>
  </si>
  <si>
    <t>Opdracht aanvalsploeg</t>
  </si>
  <si>
    <t>Geeft 1+2 een duidelijke opdracht passend bij de eerste inzet en slachtoffer 1.</t>
  </si>
  <si>
    <t>Opdracht waterploeg</t>
  </si>
  <si>
    <t>Geeft 3+4 een duidelijke opdracht passend bij waterwinning en de tweede inzet.</t>
  </si>
  <si>
    <t>Slachtoffer 1</t>
  </si>
  <si>
    <t>Bewaakt dat het eerste slachtoffer veilig wordt bereikt en gered.</t>
  </si>
  <si>
    <t>Slachtoffer 2</t>
  </si>
  <si>
    <t>Organiseert een veilige benadering en redding van het slachtoffer in de sloot.</t>
  </si>
  <si>
    <t>Kleinzoon / informatie</t>
  </si>
  <si>
    <t>Laat de kleinzoon veilig opvangen en benut relevante informatie uit het scenario.</t>
  </si>
  <si>
    <t>Nader bericht</t>
  </si>
  <si>
    <t>Geeft tijdig en bruikbaar nader bericht over brand, slachtoffers en benodigde hulp.</t>
  </si>
  <si>
    <t>Leiding &amp; veiligheid</t>
  </si>
  <si>
    <t>Bewaakt voortgang, communicatie, samenwerking en veilige uitvoering.</t>
  </si>
  <si>
    <t>TOTAAL</t>
  </si>
  <si>
    <t>Jury-opmerking: beoordeel alleen waarneembaar handelen binnen het scenario. Noteer bij een lage score kort de concrete waarneming.</t>
  </si>
  <si>
    <t>JURYSTAAT – AANVALSPLOEG</t>
  </si>
  <si>
    <t>Brand 1.0 / TS6 • posities 1 + 2</t>
  </si>
  <si>
    <t>Taakacceptatie 1+2</t>
  </si>
  <si>
    <t>Neemt de opdracht van de bevelvoerder gezamenlijk en duidelijk op.</t>
  </si>
  <si>
    <t>Voorbereiding eerste inzet</t>
  </si>
  <si>
    <t>Maakt de voor de opdracht benodigde eerste inzet gereed.</t>
  </si>
  <si>
    <t>Benadering object</t>
  </si>
  <si>
    <t>Benadert en betreedt de oefenlocatie beheerst en als koppel.</t>
  </si>
  <si>
    <t>Verkennen &amp; communiceren</t>
  </si>
  <si>
    <t>Zoekt gericht, deelt bevindingen en houdt contact met de bevelvoerder.</t>
  </si>
  <si>
    <t>Slachtoffer 1 lokaliseren</t>
  </si>
  <si>
    <t>Herkent en lokaliseert slachtoffer 1 volgens het scenario.</t>
  </si>
  <si>
    <t>Redding slachtoffer 1</t>
  </si>
  <si>
    <t>Voert de redding van slachtoffer 1 beheerst en veilig uit.</t>
  </si>
  <si>
    <t>Brandbestrijding</t>
  </si>
  <si>
    <t>Voert de opgedragen eerste inzet doelgericht uit.</t>
  </si>
  <si>
    <t>Koppelgedrag</t>
  </si>
  <si>
    <t>Werkt als 1+2 samen en houdt onderling contact.</t>
  </si>
  <si>
    <t>Materiaalgebruik</t>
  </si>
  <si>
    <t>Gebruikt beschikbaar materiaal correct en zonder onnodige vertraging.</t>
  </si>
  <si>
    <t>Afronding / ondersteuning</t>
  </si>
  <si>
    <t>Meldt gereed en ondersteunt daarna de overige ploeg binnen de opdracht.</t>
  </si>
  <si>
    <t>JURYSTAAT – POMPBEDIENER</t>
  </si>
  <si>
    <t>Brand 1.0 / TS6 • positie P</t>
  </si>
  <si>
    <t>Overname pompfunctie</t>
  </si>
  <si>
    <t>Neemt de functie P herkenbaar en beheerst op zich.</t>
  </si>
  <si>
    <t>Samenwerking waterploeg</t>
  </si>
  <si>
    <t>Stemt met 3+4 af over waterwinning en beschikbaarheid van blusstof.</t>
  </si>
  <si>
    <t>Waterlevering</t>
  </si>
  <si>
    <t>Zorgt voor een stabiele waterlevering passend bij de wedstrijdopzet.</t>
  </si>
  <si>
    <t>Continuïteit</t>
  </si>
  <si>
    <t>Bewaakt de werking van de pomp gedurende de inzet.</t>
  </si>
  <si>
    <t>Afstemming eerste inzet</t>
  </si>
  <si>
    <t>Reageert correct op de waterbehoefte van de eerste inzet.</t>
  </si>
  <si>
    <t>Afstemming tweede inzet</t>
  </si>
  <si>
    <t>Reageert correct op de waterbehoefte van de tweede inzet.</t>
  </si>
  <si>
    <t>Communicatie</t>
  </si>
  <si>
    <t>Communiceert kort en duidelijk met bevelvoerder en ploegen.</t>
  </si>
  <si>
    <t>Veilige werkplek</t>
  </si>
  <si>
    <t>Houdt de werkplek rond voertuig/pomp overzichtelijk en veilig.</t>
  </si>
  <si>
    <t>Storingen / afwijkingen</t>
  </si>
  <si>
    <t>Signaleert afwijkingen en handelt beheerst binnen de wedstrijdopzet.</t>
  </si>
  <si>
    <t>Afronding</t>
  </si>
  <si>
    <t>Draagt bij aan een ordelijke afronding en gereedmelding.</t>
  </si>
  <si>
    <t>JURYSTAAT – WATERPLOEG</t>
  </si>
  <si>
    <t>Brand 1.0 / TS6 • posities 3 + 4</t>
  </si>
  <si>
    <t>Taakacceptatie 3+4</t>
  </si>
  <si>
    <t>Waterwinning / aanvoer</t>
  </si>
  <si>
    <t>Richt de toegewezen waterwinning en aanvoer volgens de wedstrijdopzet in.</t>
  </si>
  <si>
    <t>Samenwerking met P</t>
  </si>
  <si>
    <t>Stemt tijdig met de pompbediener af over beschikbaarheid van water.</t>
  </si>
  <si>
    <t>Tweede inzet</t>
  </si>
  <si>
    <t>Maakt de opgedragen tweede inzet buiten het object gereed.</t>
  </si>
  <si>
    <t>Beperken uitbreiding</t>
  </si>
  <si>
    <t>Voert de buitenopdracht doelgericht uit ter beperking van uitbreiding.</t>
  </si>
  <si>
    <t>Veiligheid waterkant</t>
  </si>
  <si>
    <t>Houdt rekening met de afgesproken veiligheidsmaatregelen aan de waterkant.</t>
  </si>
  <si>
    <t>Draagt op opdracht bij aan een veilige redding van slachtoffer 2.</t>
  </si>
  <si>
    <t>Werkt als 3+4 samen en houdt onderling contact.</t>
  </si>
  <si>
    <t>Materiaal &amp; ligging</t>
  </si>
  <si>
    <t>Beheert toegewezen materiaal ordelijk en houdt werk- en loopruimte bruikbaar.</t>
  </si>
  <si>
    <t>TIJDEN &amp; WAARNEMINGEN</t>
  </si>
  <si>
    <t>Twee redtijden + totale werktijd • automatische puntentoekenning</t>
  </si>
  <si>
    <t>Moment</t>
  </si>
  <si>
    <t>Kloktijd</t>
  </si>
  <si>
    <t>Duur vanaf start</t>
  </si>
  <si>
    <t>Punten</t>
  </si>
  <si>
    <t>Stopmoment</t>
  </si>
  <si>
    <t>Start inzet</t>
  </si>
  <si>
    <t>Betreden wedstrijdterrein</t>
  </si>
  <si>
    <t>1e slachtoffer</t>
  </si>
  <si>
    <t>Overgedragen aan ambulance/dokter</t>
  </si>
  <si>
    <t>2e slachtoffer</t>
  </si>
  <si>
    <t>Uit water en veilig op de wal</t>
  </si>
  <si>
    <t>Einde werktijd</t>
  </si>
  <si>
    <t>Al het ingezette materiaal terug bij MSA</t>
  </si>
  <si>
    <t>Redtijdbonus</t>
  </si>
  <si>
    <t>Werktijdbonus</t>
  </si>
  <si>
    <t>WAARNEEMSTAAT NADER BERICHT</t>
  </si>
  <si>
    <t>Waarneming / bericht</t>
  </si>
  <si>
    <t>Gedaan</t>
  </si>
  <si>
    <t>Tijd</t>
  </si>
  <si>
    <t>Opmerking</t>
  </si>
  <si>
    <t>Ter plaatse / eerste beeld gemeld</t>
  </si>
  <si>
    <t>Brand in loods / aard en omvang gemeld</t>
  </si>
  <si>
    <t>Twee slachtoffers/vermissing gemeld</t>
  </si>
  <si>
    <t>Slachtoffer 1 / redding gemeld</t>
  </si>
  <si>
    <t>Slachtoffer 2 te water gemeld</t>
  </si>
  <si>
    <t>Ambulance/dokter gevraagd</t>
  </si>
  <si>
    <t>Politie gevraagd indien nodig</t>
  </si>
  <si>
    <t>Waterwinning en voortgang inzet gemeld</t>
  </si>
  <si>
    <t>Situatie onder controle / brand meester gemeld</t>
  </si>
  <si>
    <t>Einde inzet / materiaal terug</t>
  </si>
  <si>
    <t>WAARDERING WERK- EN REDTIJDEN</t>
  </si>
  <si>
    <t>Ongewijzigde methode uit de eerder aangeleverde waarderingstabel</t>
  </si>
  <si>
    <t>Redtijd ondergrens (min)</t>
  </si>
  <si>
    <t>Werktijd ondergrens (min)</t>
  </si>
  <si>
    <t>Redtijd &gt;30 min = 38 punten. Werktijd &gt;40 min = 18 punten. Werktijd &lt;11 min: 0 punten.</t>
  </si>
  <si>
    <t>RECAPITULATIE PER PLOEG</t>
  </si>
  <si>
    <t>TS6: vier juryonderdelen omvatten alle zes deelnemers</t>
  </si>
  <si>
    <t>Onderdeel</t>
  </si>
  <si>
    <t>Score</t>
  </si>
  <si>
    <t>Aanvalsploeg (1+2)</t>
  </si>
  <si>
    <t>Waterploeg (3+4)</t>
  </si>
  <si>
    <t>Technisch totaal</t>
  </si>
  <si>
    <t>Tijdwaardering</t>
  </si>
  <si>
    <t>EINDTOTAAL</t>
  </si>
  <si>
    <t>EINDRESULTAAT</t>
  </si>
  <si>
    <t>TS6 • automatische technische optelling en rangschikking</t>
  </si>
  <si>
    <t>Ploeg</t>
  </si>
  <si>
    <t>Aanvalsploeg 1+2</t>
  </si>
  <si>
    <t>Waterploeg 3+4</t>
  </si>
  <si>
    <t>Technisch</t>
  </si>
  <si>
    <t>Redtijd</t>
  </si>
  <si>
    <t>Werktijd</t>
  </si>
  <si>
    <t>Eindtotaal</t>
  </si>
  <si>
    <t>Rang</t>
  </si>
  <si>
    <t>Controle</t>
  </si>
  <si>
    <t>JURY-INSTRUCTIE</t>
  </si>
  <si>
    <t>Brand 1.0 / TS6 • scenario Kwakel</t>
  </si>
  <si>
    <t>1. De wedstrijdploeg bestaat uit zes personen: B, P, 1, 2, 3 en 4.</t>
  </si>
  <si>
    <t>2. Juryonderdelen: Bevelvoerder (B), Pompbediener (P), Aanvalsploeg (1+2) en Waterploeg (3+4).</t>
  </si>
  <si>
    <t>3. Ordonnans en slangenploeg zijn geen afzonderlijke functies binnen deze TS6-opzet.</t>
  </si>
  <si>
    <t>4. De aanvalsploeg 1+2 en waterploeg 3+4 worden als koppels beoordeeld; B en P individueel.</t>
  </si>
  <si>
    <t>5. Beoordeel ieder criterium 0 t/m 10 en alleen op waarneembaar handelen.</t>
  </si>
  <si>
    <t>6. De nulopstelling, slachtofferreacties, beschikbare informatie en materialen zijn voor alle ploegen gelijk.</t>
  </si>
  <si>
    <t>7. Scenario blijft: brand in loods, twee vermisten/slachtoffers, kleinzoon, waterwinning en twee inzetten.</t>
  </si>
  <si>
    <t>8. De bestaande tijdwaardering blijft ongewijzigd; beide redtijden starten tegelijk met de totale werktijd.</t>
  </si>
  <si>
    <t>9. Een ploegdeel dat zijn taak heeft afgerond kan de andere ploeg ondersteunen; beoordeel dit als samenwerking.</t>
  </si>
  <si>
    <t>10. Bij twijfel over een technische uitvoeringshandeling geldt het aangeleverde aflegsysteem als wedstrijdreferentie.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</si>
</sst>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"/>
  </numFmts>
  <fonts count="7">
    <font>
      <sz val="11"/>
      <name val="Carlito"/>
    </font>
    <font>
      <b/>
      <sz val="16"/>
      <color rgb="FFFFFFFF"/>
      <name val="Carlito"/>
    </font>
    <font>
      <i/>
      <sz val="10"/>
      <color rgb="FFFFFFFF"/>
      <name val="Carlito"/>
    </font>
    <font>
      <b/>
      <sz val="11"/>
      <color rgb="FFFFFFFF"/>
      <name val="Carlito"/>
    </font>
    <font>
      <i/>
      <sz val="11"/>
      <color rgb="FF666666"/>
      <name val="Carlito"/>
    </font>
    <font>
      <b/>
      <sz val="11"/>
      <name val="Carlito"/>
    </font>
    <font>
      <b/>
      <sz val="14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71920"/>
      </patternFill>
    </fill>
    <fill>
      <patternFill patternType="solid">
        <fgColor rgb="FF003B5C"/>
      </patternFill>
    </fill>
    <fill>
      <patternFill patternType="solid">
        <fgColor rgb="FFF3F5F7"/>
      </patternFill>
    </fill>
    <fill>
      <patternFill patternType="solid">
        <fgColor rgb="FFF2B70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center" wrapText="1"/>
    </xf>
    <xf numFmtId="0" fontId="5" fillId="5" borderId="0" xfId="0" applyFont="1" applyFill="1"/>
    <xf numFmtId="0" fontId="0" fillId="0" borderId="0" xfId="0" applyAlignment="1">
      <alignment wrapText="1"/>
    </xf>
    <xf numFmtId="0" fontId="5" fillId="5" borderId="0" xfId="0" applyFont="1" applyFill="1" applyAlignment="1">
      <alignment wrapText="1"/>
    </xf>
    <xf numFmtId="2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6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4" fillId="4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3" fillId="2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17" sqref="A17:F17"/>
    </sheetView>
  </sheetViews>
  <sheetFormatPr defaultRowHeight="14.25"/>
  <cols>
    <col min="1" max="1" width="24" customWidth="1"/>
    <col min="2" max="2" width="34" customWidth="1"/>
    <col min="3" max="3" width="24" customWidth="1"/>
    <col min="4" max="4" width="14" customWidth="1"/>
    <col min="5" max="6" width="12" customWidth="1"/>
  </cols>
  <sheetData>
    <row r="1" spans="1:6" ht="18.600000000000001" customHeight="1">
      <c r="A1" s="10" t="s">
        <v>0</v>
      </c>
      <c r="B1" s="10"/>
      <c r="C1" s="10"/>
      <c r="D1" s="10"/>
      <c r="E1" s="10"/>
      <c r="F1" s="10"/>
    </row>
    <row r="2" spans="1:6" ht="14.65" customHeight="1">
      <c r="A2" s="11" t="s">
        <v>1</v>
      </c>
      <c r="B2" s="11"/>
      <c r="C2" s="11"/>
      <c r="D2" s="11"/>
      <c r="E2" s="11"/>
      <c r="F2" s="11"/>
    </row>
    <row r="4" spans="1:6" ht="15">
      <c r="A4" s="1" t="s">
        <v>2</v>
      </c>
      <c r="B4" s="1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  <c r="B7" t="s">
        <v>7</v>
      </c>
    </row>
    <row r="8" spans="1:6">
      <c r="A8" t="s">
        <v>8</v>
      </c>
      <c r="B8" t="s">
        <v>9</v>
      </c>
    </row>
    <row r="9" spans="1:6">
      <c r="A9" t="s">
        <v>10</v>
      </c>
      <c r="B9" t="s">
        <v>11</v>
      </c>
    </row>
    <row r="11" spans="1:6" ht="15">
      <c r="A11" s="1" t="s">
        <v>12</v>
      </c>
      <c r="B11" s="1" t="s">
        <v>13</v>
      </c>
      <c r="C11" s="1" t="s">
        <v>14</v>
      </c>
      <c r="D11" s="1" t="s">
        <v>15</v>
      </c>
      <c r="E11" s="1"/>
      <c r="F11" s="1"/>
    </row>
    <row r="12" spans="1:6">
      <c r="A12" t="s">
        <v>16</v>
      </c>
      <c r="B12" t="s">
        <v>17</v>
      </c>
      <c r="C12" t="s">
        <v>17</v>
      </c>
      <c r="D12">
        <v>1</v>
      </c>
    </row>
    <row r="13" spans="1:6">
      <c r="A13" t="s">
        <v>18</v>
      </c>
      <c r="B13" t="s">
        <v>19</v>
      </c>
      <c r="C13" t="s">
        <v>20</v>
      </c>
      <c r="D13">
        <v>1</v>
      </c>
    </row>
    <row r="14" spans="1:6">
      <c r="A14" t="s">
        <v>21</v>
      </c>
      <c r="B14" t="s">
        <v>22</v>
      </c>
      <c r="C14" t="s">
        <v>22</v>
      </c>
      <c r="D14">
        <v>2</v>
      </c>
    </row>
    <row r="15" spans="1:6">
      <c r="A15" t="s">
        <v>23</v>
      </c>
      <c r="B15" t="s">
        <v>24</v>
      </c>
      <c r="C15" t="s">
        <v>25</v>
      </c>
      <c r="D15">
        <v>2</v>
      </c>
    </row>
    <row r="17" spans="1:6">
      <c r="A17" s="12" t="s">
        <v>26</v>
      </c>
      <c r="B17" s="12"/>
      <c r="C17" s="12"/>
      <c r="D17" s="12"/>
      <c r="E17" s="12"/>
      <c r="F17" s="12"/>
    </row>
  </sheetData>
  <mergeCells count="3">
    <mergeCell ref="A1:F1"/>
    <mergeCell ref="A2:F2"/>
    <mergeCell ref="A17:F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/>
  </sheetViews>
  <sheetFormatPr defaultRowHeight="14.25"/>
  <cols>
    <col min="1" max="1" width="6" customWidth="1"/>
    <col min="2" max="2" width="28" customWidth="1"/>
    <col min="3" max="3" width="12" customWidth="1"/>
    <col min="4" max="4" width="8" customWidth="1"/>
    <col min="5" max="5" width="34" customWidth="1"/>
    <col min="6" max="7" width="10" customWidth="1"/>
    <col min="8" max="8" width="12" customWidth="1"/>
  </cols>
  <sheetData>
    <row r="1" spans="1:8" ht="18.600000000000001" customHeight="1">
      <c r="A1" s="13" t="s">
        <v>27</v>
      </c>
      <c r="B1" s="13"/>
      <c r="C1" s="13"/>
      <c r="D1" s="13"/>
      <c r="E1" s="13"/>
      <c r="F1" s="13"/>
      <c r="G1" s="13"/>
      <c r="H1" s="13"/>
    </row>
    <row r="2" spans="1:8" ht="14.65" customHeight="1">
      <c r="A2" s="14" t="s">
        <v>28</v>
      </c>
      <c r="B2" s="14"/>
      <c r="C2" s="14"/>
      <c r="D2" s="14"/>
      <c r="E2" s="14"/>
      <c r="F2" s="14"/>
      <c r="G2" s="14"/>
      <c r="H2" s="14"/>
    </row>
    <row r="3" spans="1:8">
      <c r="A3" s="5"/>
      <c r="B3" s="5"/>
      <c r="C3" s="5"/>
      <c r="D3" s="5"/>
      <c r="E3" s="5"/>
      <c r="F3" s="5"/>
      <c r="G3" s="5"/>
      <c r="H3" s="5"/>
    </row>
    <row r="4" spans="1:8" ht="42.75">
      <c r="A4" s="5" t="s">
        <v>4</v>
      </c>
      <c r="B4" s="5" t="str">
        <f>IF(Start!B5="","",Start!B5)</f>
        <v/>
      </c>
      <c r="C4" s="5" t="s">
        <v>29</v>
      </c>
      <c r="D4" s="5" t="str">
        <f>IF(Start!B6="","",Start!B6)</f>
        <v/>
      </c>
      <c r="E4" s="5" t="s">
        <v>30</v>
      </c>
      <c r="F4" s="5"/>
      <c r="G4" s="5" t="s">
        <v>31</v>
      </c>
      <c r="H4" s="5" t="s">
        <v>7</v>
      </c>
    </row>
    <row r="5" spans="1:8">
      <c r="A5" s="15" t="s">
        <v>32</v>
      </c>
      <c r="B5" s="15"/>
      <c r="C5" s="15"/>
      <c r="D5" s="15"/>
      <c r="E5" s="15"/>
      <c r="F5" s="15"/>
      <c r="G5" s="15"/>
      <c r="H5" s="15"/>
    </row>
    <row r="6" spans="1:8">
      <c r="A6" s="5"/>
      <c r="B6" s="5"/>
      <c r="C6" s="5"/>
      <c r="D6" s="5"/>
      <c r="E6" s="5"/>
      <c r="F6" s="5"/>
      <c r="G6" s="5"/>
      <c r="H6" s="5"/>
    </row>
    <row r="7" spans="1:8" ht="1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  <c r="H7" s="3"/>
    </row>
    <row r="8" spans="1:8" ht="28.5">
      <c r="A8" s="5">
        <v>1</v>
      </c>
      <c r="B8" s="5" t="s">
        <v>38</v>
      </c>
      <c r="C8" s="5"/>
      <c r="D8" s="5">
        <v>10</v>
      </c>
      <c r="E8" s="5" t="s">
        <v>39</v>
      </c>
      <c r="F8" s="5"/>
      <c r="G8" s="5"/>
      <c r="H8" s="5"/>
    </row>
    <row r="9" spans="1:8" ht="42.75">
      <c r="A9" s="5">
        <v>2</v>
      </c>
      <c r="B9" s="5" t="s">
        <v>40</v>
      </c>
      <c r="C9" s="5"/>
      <c r="D9" s="5">
        <v>10</v>
      </c>
      <c r="E9" s="5" t="s">
        <v>41</v>
      </c>
      <c r="F9" s="5"/>
      <c r="G9" s="5"/>
      <c r="H9" s="5"/>
    </row>
    <row r="10" spans="1:8" ht="28.5">
      <c r="A10" s="5">
        <v>3</v>
      </c>
      <c r="B10" s="5" t="s">
        <v>42</v>
      </c>
      <c r="C10" s="5"/>
      <c r="D10" s="5">
        <v>10</v>
      </c>
      <c r="E10" s="5" t="s">
        <v>43</v>
      </c>
      <c r="F10" s="5"/>
      <c r="G10" s="5"/>
      <c r="H10" s="5"/>
    </row>
    <row r="11" spans="1:8" ht="42.75">
      <c r="A11" s="5">
        <v>4</v>
      </c>
      <c r="B11" s="5" t="s">
        <v>44</v>
      </c>
      <c r="C11" s="5"/>
      <c r="D11" s="5">
        <v>10</v>
      </c>
      <c r="E11" s="5" t="s">
        <v>45</v>
      </c>
      <c r="F11" s="5"/>
      <c r="G11" s="5"/>
      <c r="H11" s="5"/>
    </row>
    <row r="12" spans="1:8" ht="42.75">
      <c r="A12" s="5">
        <v>5</v>
      </c>
      <c r="B12" s="5" t="s">
        <v>46</v>
      </c>
      <c r="C12" s="5"/>
      <c r="D12" s="5">
        <v>10</v>
      </c>
      <c r="E12" s="5" t="s">
        <v>47</v>
      </c>
      <c r="F12" s="5"/>
      <c r="G12" s="5"/>
      <c r="H12" s="5"/>
    </row>
    <row r="13" spans="1:8" ht="28.5">
      <c r="A13" s="5">
        <v>6</v>
      </c>
      <c r="B13" s="5" t="s">
        <v>48</v>
      </c>
      <c r="C13" s="5"/>
      <c r="D13" s="5">
        <v>10</v>
      </c>
      <c r="E13" s="5" t="s">
        <v>49</v>
      </c>
      <c r="F13" s="5"/>
      <c r="G13" s="5"/>
      <c r="H13" s="5"/>
    </row>
    <row r="14" spans="1:8" ht="28.5">
      <c r="A14" s="5">
        <v>7</v>
      </c>
      <c r="B14" s="5" t="s">
        <v>50</v>
      </c>
      <c r="C14" s="5"/>
      <c r="D14" s="5">
        <v>10</v>
      </c>
      <c r="E14" s="5" t="s">
        <v>51</v>
      </c>
      <c r="F14" s="5"/>
      <c r="G14" s="5"/>
      <c r="H14" s="5"/>
    </row>
    <row r="15" spans="1:8" ht="42.75">
      <c r="A15" s="5">
        <v>8</v>
      </c>
      <c r="B15" s="5" t="s">
        <v>52</v>
      </c>
      <c r="C15" s="5"/>
      <c r="D15" s="5">
        <v>10</v>
      </c>
      <c r="E15" s="5" t="s">
        <v>53</v>
      </c>
      <c r="F15" s="5"/>
      <c r="G15" s="5"/>
      <c r="H15" s="5"/>
    </row>
    <row r="16" spans="1:8" ht="42.75">
      <c r="A16" s="5">
        <v>9</v>
      </c>
      <c r="B16" s="5" t="s">
        <v>54</v>
      </c>
      <c r="C16" s="5"/>
      <c r="D16" s="5">
        <v>10</v>
      </c>
      <c r="E16" s="5" t="s">
        <v>55</v>
      </c>
      <c r="F16" s="5"/>
      <c r="G16" s="5"/>
      <c r="H16" s="5"/>
    </row>
    <row r="17" spans="1:8" ht="28.5">
      <c r="A17" s="5">
        <v>10</v>
      </c>
      <c r="B17" s="5" t="s">
        <v>56</v>
      </c>
      <c r="C17" s="5"/>
      <c r="D17" s="5">
        <v>10</v>
      </c>
      <c r="E17" s="5" t="s">
        <v>57</v>
      </c>
      <c r="F17" s="5"/>
      <c r="G17" s="5"/>
      <c r="H17" s="5"/>
    </row>
    <row r="18" spans="1:8" ht="15">
      <c r="A18" s="16" t="s">
        <v>58</v>
      </c>
      <c r="B18" s="16"/>
      <c r="C18" s="6">
        <f>SUM(C8:C17)</f>
        <v>0</v>
      </c>
      <c r="D18" s="6">
        <v>100</v>
      </c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17" t="s">
        <v>59</v>
      </c>
      <c r="B20" s="17"/>
      <c r="C20" s="17"/>
      <c r="D20" s="17"/>
      <c r="E20" s="17"/>
      <c r="F20" s="17"/>
      <c r="G20" s="17"/>
      <c r="H20" s="17"/>
    </row>
  </sheetData>
  <mergeCells count="5">
    <mergeCell ref="A1:H1"/>
    <mergeCell ref="A2:H2"/>
    <mergeCell ref="A5:H5"/>
    <mergeCell ref="A18:B18"/>
    <mergeCell ref="A20:H20"/>
  </mergeCells>
  <conditionalFormatting sqref="C8:C17">
    <cfRule type="colorScale" priority="1">
      <colorScale>
        <cfvo type="min"/>
        <cfvo type="percentile" val="50"/>
        <cfvo type="max"/>
        <color rgb="FFFDE2E2"/>
        <color rgb="FFFFF0B3"/>
        <color rgb="FFD9EAD3"/>
      </colorScale>
    </cfRule>
  </conditionalFormatting>
  <dataValidations count="1">
    <dataValidation sqref="C8:C17" xr:uid="{00000000-0002-0000-0100-000000000000}">
      <formula1>0</formula1>
      <formula2>10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/>
  </sheetViews>
  <sheetFormatPr defaultRowHeight="14.25"/>
  <cols>
    <col min="1" max="1" width="6" customWidth="1"/>
    <col min="2" max="2" width="28" customWidth="1"/>
    <col min="3" max="3" width="12" customWidth="1"/>
    <col min="4" max="4" width="8" customWidth="1"/>
    <col min="5" max="5" width="34" customWidth="1"/>
    <col min="6" max="7" width="10" customWidth="1"/>
    <col min="8" max="8" width="12" customWidth="1"/>
  </cols>
  <sheetData>
    <row r="1" spans="1:8" ht="18.600000000000001" customHeight="1">
      <c r="A1" s="13" t="s">
        <v>60</v>
      </c>
      <c r="B1" s="13"/>
      <c r="C1" s="13"/>
      <c r="D1" s="13"/>
      <c r="E1" s="13"/>
      <c r="F1" s="13"/>
      <c r="G1" s="13"/>
      <c r="H1" s="13"/>
    </row>
    <row r="2" spans="1:8" ht="14.65" customHeight="1">
      <c r="A2" s="14" t="s">
        <v>61</v>
      </c>
      <c r="B2" s="14"/>
      <c r="C2" s="14"/>
      <c r="D2" s="14"/>
      <c r="E2" s="14"/>
      <c r="F2" s="14"/>
      <c r="G2" s="14"/>
      <c r="H2" s="14"/>
    </row>
    <row r="3" spans="1:8">
      <c r="A3" s="5"/>
      <c r="B3" s="5"/>
      <c r="C3" s="5"/>
      <c r="D3" s="5"/>
      <c r="E3" s="5"/>
      <c r="F3" s="5"/>
      <c r="G3" s="5"/>
      <c r="H3" s="5"/>
    </row>
    <row r="4" spans="1:8" ht="42.75">
      <c r="A4" s="5" t="s">
        <v>4</v>
      </c>
      <c r="B4" s="5" t="str">
        <f>IF(Start!B5="","",Start!B5)</f>
        <v/>
      </c>
      <c r="C4" s="5" t="s">
        <v>29</v>
      </c>
      <c r="D4" s="5" t="str">
        <f>IF(Start!B6="","",Start!B6)</f>
        <v/>
      </c>
      <c r="E4" s="5" t="s">
        <v>30</v>
      </c>
      <c r="F4" s="5"/>
      <c r="G4" s="5" t="s">
        <v>31</v>
      </c>
      <c r="H4" s="5" t="s">
        <v>7</v>
      </c>
    </row>
    <row r="5" spans="1:8">
      <c r="A5" s="15" t="s">
        <v>32</v>
      </c>
      <c r="B5" s="15"/>
      <c r="C5" s="15"/>
      <c r="D5" s="15"/>
      <c r="E5" s="15"/>
      <c r="F5" s="15"/>
      <c r="G5" s="15"/>
      <c r="H5" s="15"/>
    </row>
    <row r="6" spans="1:8">
      <c r="A6" s="5"/>
      <c r="B6" s="5"/>
      <c r="C6" s="5"/>
      <c r="D6" s="5"/>
      <c r="E6" s="5"/>
      <c r="F6" s="5"/>
      <c r="G6" s="5"/>
      <c r="H6" s="5"/>
    </row>
    <row r="7" spans="1:8" ht="1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  <c r="H7" s="3"/>
    </row>
    <row r="8" spans="1:8" ht="28.5">
      <c r="A8" s="5">
        <v>1</v>
      </c>
      <c r="B8" s="5" t="s">
        <v>62</v>
      </c>
      <c r="C8" s="5"/>
      <c r="D8" s="5">
        <v>10</v>
      </c>
      <c r="E8" s="5" t="s">
        <v>63</v>
      </c>
      <c r="F8" s="5"/>
      <c r="G8" s="5"/>
      <c r="H8" s="5"/>
    </row>
    <row r="9" spans="1:8" ht="28.5">
      <c r="A9" s="5">
        <v>2</v>
      </c>
      <c r="B9" s="5" t="s">
        <v>64</v>
      </c>
      <c r="C9" s="5"/>
      <c r="D9" s="5">
        <v>10</v>
      </c>
      <c r="E9" s="5" t="s">
        <v>65</v>
      </c>
      <c r="F9" s="5"/>
      <c r="G9" s="5"/>
      <c r="H9" s="5"/>
    </row>
    <row r="10" spans="1:8" ht="28.5">
      <c r="A10" s="5">
        <v>3</v>
      </c>
      <c r="B10" s="5" t="s">
        <v>66</v>
      </c>
      <c r="C10" s="5"/>
      <c r="D10" s="5">
        <v>10</v>
      </c>
      <c r="E10" s="5" t="s">
        <v>67</v>
      </c>
      <c r="F10" s="5"/>
      <c r="G10" s="5"/>
      <c r="H10" s="5"/>
    </row>
    <row r="11" spans="1:8" ht="28.5">
      <c r="A11" s="5">
        <v>4</v>
      </c>
      <c r="B11" s="5" t="s">
        <v>68</v>
      </c>
      <c r="C11" s="5"/>
      <c r="D11" s="5">
        <v>10</v>
      </c>
      <c r="E11" s="5" t="s">
        <v>69</v>
      </c>
      <c r="F11" s="5"/>
      <c r="G11" s="5"/>
      <c r="H11" s="5"/>
    </row>
    <row r="12" spans="1:8" ht="28.5">
      <c r="A12" s="5">
        <v>5</v>
      </c>
      <c r="B12" s="5" t="s">
        <v>70</v>
      </c>
      <c r="C12" s="5"/>
      <c r="D12" s="5">
        <v>10</v>
      </c>
      <c r="E12" s="5" t="s">
        <v>71</v>
      </c>
      <c r="F12" s="5"/>
      <c r="G12" s="5"/>
      <c r="H12" s="5"/>
    </row>
    <row r="13" spans="1:8" ht="28.5">
      <c r="A13" s="5">
        <v>6</v>
      </c>
      <c r="B13" s="5" t="s">
        <v>72</v>
      </c>
      <c r="C13" s="5"/>
      <c r="D13" s="5">
        <v>10</v>
      </c>
      <c r="E13" s="5" t="s">
        <v>73</v>
      </c>
      <c r="F13" s="5"/>
      <c r="G13" s="5"/>
      <c r="H13" s="5"/>
    </row>
    <row r="14" spans="1:8" ht="28.5">
      <c r="A14" s="5">
        <v>7</v>
      </c>
      <c r="B14" s="5" t="s">
        <v>74</v>
      </c>
      <c r="C14" s="5"/>
      <c r="D14" s="5">
        <v>10</v>
      </c>
      <c r="E14" s="5" t="s">
        <v>75</v>
      </c>
      <c r="F14" s="5"/>
      <c r="G14" s="5"/>
      <c r="H14" s="5"/>
    </row>
    <row r="15" spans="1:8" ht="28.5">
      <c r="A15" s="5">
        <v>8</v>
      </c>
      <c r="B15" s="5" t="s">
        <v>76</v>
      </c>
      <c r="C15" s="5"/>
      <c r="D15" s="5">
        <v>10</v>
      </c>
      <c r="E15" s="5" t="s">
        <v>77</v>
      </c>
      <c r="F15" s="5"/>
      <c r="G15" s="5"/>
      <c r="H15" s="5"/>
    </row>
    <row r="16" spans="1:8" ht="28.5">
      <c r="A16" s="5">
        <v>9</v>
      </c>
      <c r="B16" s="5" t="s">
        <v>78</v>
      </c>
      <c r="C16" s="5"/>
      <c r="D16" s="5">
        <v>10</v>
      </c>
      <c r="E16" s="5" t="s">
        <v>79</v>
      </c>
      <c r="F16" s="5"/>
      <c r="G16" s="5"/>
      <c r="H16" s="5"/>
    </row>
    <row r="17" spans="1:8" ht="28.5">
      <c r="A17" s="5">
        <v>10</v>
      </c>
      <c r="B17" s="5" t="s">
        <v>80</v>
      </c>
      <c r="C17" s="5"/>
      <c r="D17" s="5">
        <v>10</v>
      </c>
      <c r="E17" s="5" t="s">
        <v>81</v>
      </c>
      <c r="F17" s="5"/>
      <c r="G17" s="5"/>
      <c r="H17" s="5"/>
    </row>
    <row r="18" spans="1:8" ht="15">
      <c r="A18" s="16" t="s">
        <v>58</v>
      </c>
      <c r="B18" s="16"/>
      <c r="C18" s="6">
        <f>SUM(C8:C17)</f>
        <v>0</v>
      </c>
      <c r="D18" s="6">
        <v>100</v>
      </c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17" t="s">
        <v>59</v>
      </c>
      <c r="B20" s="17"/>
      <c r="C20" s="17"/>
      <c r="D20" s="17"/>
      <c r="E20" s="17"/>
      <c r="F20" s="17"/>
      <c r="G20" s="17"/>
      <c r="H20" s="17"/>
    </row>
  </sheetData>
  <mergeCells count="5">
    <mergeCell ref="A1:H1"/>
    <mergeCell ref="A2:H2"/>
    <mergeCell ref="A5:H5"/>
    <mergeCell ref="A18:B18"/>
    <mergeCell ref="A20:H20"/>
  </mergeCells>
  <conditionalFormatting sqref="C8:C17">
    <cfRule type="colorScale" priority="1">
      <colorScale>
        <cfvo type="min"/>
        <cfvo type="percentile" val="50"/>
        <cfvo type="max"/>
        <color rgb="FFFDE2E2"/>
        <color rgb="FFFFF0B3"/>
        <color rgb="FFD9EAD3"/>
      </colorScale>
    </cfRule>
  </conditionalFormatting>
  <dataValidations count="1">
    <dataValidation sqref="C8:C17" xr:uid="{00000000-0002-0000-0200-000000000000}">
      <formula1>0</formula1>
      <formula2>10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workbookViewId="0"/>
  </sheetViews>
  <sheetFormatPr defaultRowHeight="14.25"/>
  <cols>
    <col min="1" max="1" width="6" customWidth="1"/>
    <col min="2" max="2" width="28" customWidth="1"/>
    <col min="3" max="3" width="12" customWidth="1"/>
    <col min="4" max="4" width="8" customWidth="1"/>
    <col min="5" max="5" width="34" customWidth="1"/>
    <col min="6" max="7" width="10" customWidth="1"/>
    <col min="8" max="8" width="12" customWidth="1"/>
  </cols>
  <sheetData>
    <row r="1" spans="1:8" ht="18.600000000000001" customHeight="1">
      <c r="A1" s="13" t="s">
        <v>82</v>
      </c>
      <c r="B1" s="13"/>
      <c r="C1" s="13"/>
      <c r="D1" s="13"/>
      <c r="E1" s="13"/>
      <c r="F1" s="13"/>
      <c r="G1" s="13"/>
      <c r="H1" s="13"/>
    </row>
    <row r="2" spans="1:8" ht="14.65" customHeight="1">
      <c r="A2" s="14" t="s">
        <v>83</v>
      </c>
      <c r="B2" s="14"/>
      <c r="C2" s="14"/>
      <c r="D2" s="14"/>
      <c r="E2" s="14"/>
      <c r="F2" s="14"/>
      <c r="G2" s="14"/>
      <c r="H2" s="14"/>
    </row>
    <row r="3" spans="1:8">
      <c r="A3" s="5"/>
      <c r="B3" s="5"/>
      <c r="C3" s="5"/>
      <c r="D3" s="5"/>
      <c r="E3" s="5"/>
      <c r="F3" s="5"/>
      <c r="G3" s="5"/>
      <c r="H3" s="5"/>
    </row>
    <row r="4" spans="1:8" ht="42.75">
      <c r="A4" s="5" t="s">
        <v>4</v>
      </c>
      <c r="B4" s="5" t="str">
        <f>IF(Start!B5="","",Start!B5)</f>
        <v/>
      </c>
      <c r="C4" s="5" t="s">
        <v>29</v>
      </c>
      <c r="D4" s="5" t="str">
        <f>IF(Start!B6="","",Start!B6)</f>
        <v/>
      </c>
      <c r="E4" s="5" t="s">
        <v>30</v>
      </c>
      <c r="F4" s="5"/>
      <c r="G4" s="5" t="s">
        <v>31</v>
      </c>
      <c r="H4" s="5" t="s">
        <v>7</v>
      </c>
    </row>
    <row r="5" spans="1:8">
      <c r="A5" s="15" t="s">
        <v>32</v>
      </c>
      <c r="B5" s="15"/>
      <c r="C5" s="15"/>
      <c r="D5" s="15"/>
      <c r="E5" s="15"/>
      <c r="F5" s="15"/>
      <c r="G5" s="15"/>
      <c r="H5" s="15"/>
    </row>
    <row r="6" spans="1:8">
      <c r="A6" s="5"/>
      <c r="B6" s="5"/>
      <c r="C6" s="5"/>
      <c r="D6" s="5"/>
      <c r="E6" s="5"/>
      <c r="F6" s="5"/>
      <c r="G6" s="5"/>
      <c r="H6" s="5"/>
    </row>
    <row r="7" spans="1:8" ht="1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  <c r="H7" s="3"/>
    </row>
    <row r="8" spans="1:8" ht="28.5">
      <c r="A8" s="5">
        <v>1</v>
      </c>
      <c r="B8" s="5" t="s">
        <v>84</v>
      </c>
      <c r="C8" s="5"/>
      <c r="D8" s="5">
        <v>10</v>
      </c>
      <c r="E8" s="5" t="s">
        <v>85</v>
      </c>
      <c r="F8" s="5"/>
      <c r="G8" s="5"/>
      <c r="H8" s="5"/>
    </row>
    <row r="9" spans="1:8" ht="28.5">
      <c r="A9" s="5">
        <v>2</v>
      </c>
      <c r="B9" s="5" t="s">
        <v>86</v>
      </c>
      <c r="C9" s="5"/>
      <c r="D9" s="5">
        <v>10</v>
      </c>
      <c r="E9" s="5" t="s">
        <v>87</v>
      </c>
      <c r="F9" s="5"/>
      <c r="G9" s="5"/>
      <c r="H9" s="5"/>
    </row>
    <row r="10" spans="1:8" ht="28.5">
      <c r="A10" s="5">
        <v>3</v>
      </c>
      <c r="B10" s="5" t="s">
        <v>88</v>
      </c>
      <c r="C10" s="5"/>
      <c r="D10" s="5">
        <v>10</v>
      </c>
      <c r="E10" s="5" t="s">
        <v>89</v>
      </c>
      <c r="F10" s="5"/>
      <c r="G10" s="5"/>
      <c r="H10" s="5"/>
    </row>
    <row r="11" spans="1:8" ht="28.5">
      <c r="A11" s="5">
        <v>4</v>
      </c>
      <c r="B11" s="5" t="s">
        <v>90</v>
      </c>
      <c r="C11" s="5"/>
      <c r="D11" s="5">
        <v>10</v>
      </c>
      <c r="E11" s="5" t="s">
        <v>91</v>
      </c>
      <c r="F11" s="5"/>
      <c r="G11" s="5"/>
      <c r="H11" s="5"/>
    </row>
    <row r="12" spans="1:8" ht="28.5">
      <c r="A12" s="5">
        <v>5</v>
      </c>
      <c r="B12" s="5" t="s">
        <v>92</v>
      </c>
      <c r="C12" s="5"/>
      <c r="D12" s="5">
        <v>10</v>
      </c>
      <c r="E12" s="5" t="s">
        <v>93</v>
      </c>
      <c r="F12" s="5"/>
      <c r="G12" s="5"/>
      <c r="H12" s="5"/>
    </row>
    <row r="13" spans="1:8" ht="28.5">
      <c r="A13" s="5">
        <v>6</v>
      </c>
      <c r="B13" s="5" t="s">
        <v>94</v>
      </c>
      <c r="C13" s="5"/>
      <c r="D13" s="5">
        <v>10</v>
      </c>
      <c r="E13" s="5" t="s">
        <v>95</v>
      </c>
      <c r="F13" s="5"/>
      <c r="G13" s="5"/>
      <c r="H13" s="5"/>
    </row>
    <row r="14" spans="1:8" ht="28.5">
      <c r="A14" s="5">
        <v>7</v>
      </c>
      <c r="B14" s="5" t="s">
        <v>96</v>
      </c>
      <c r="C14" s="5"/>
      <c r="D14" s="5">
        <v>10</v>
      </c>
      <c r="E14" s="5" t="s">
        <v>97</v>
      </c>
      <c r="F14" s="5"/>
      <c r="G14" s="5"/>
      <c r="H14" s="5"/>
    </row>
    <row r="15" spans="1:8" ht="28.5">
      <c r="A15" s="5">
        <v>8</v>
      </c>
      <c r="B15" s="5" t="s">
        <v>98</v>
      </c>
      <c r="C15" s="5"/>
      <c r="D15" s="5">
        <v>10</v>
      </c>
      <c r="E15" s="5" t="s">
        <v>99</v>
      </c>
      <c r="F15" s="5"/>
      <c r="G15" s="5"/>
      <c r="H15" s="5"/>
    </row>
    <row r="16" spans="1:8" ht="28.5">
      <c r="A16" s="5">
        <v>9</v>
      </c>
      <c r="B16" s="5" t="s">
        <v>100</v>
      </c>
      <c r="C16" s="5"/>
      <c r="D16" s="5">
        <v>10</v>
      </c>
      <c r="E16" s="5" t="s">
        <v>101</v>
      </c>
      <c r="F16" s="5"/>
      <c r="G16" s="5"/>
      <c r="H16" s="5"/>
    </row>
    <row r="17" spans="1:8" ht="28.5">
      <c r="A17" s="5">
        <v>10</v>
      </c>
      <c r="B17" s="5" t="s">
        <v>102</v>
      </c>
      <c r="C17" s="5"/>
      <c r="D17" s="5">
        <v>10</v>
      </c>
      <c r="E17" s="5" t="s">
        <v>103</v>
      </c>
      <c r="F17" s="5"/>
      <c r="G17" s="5"/>
      <c r="H17" s="5"/>
    </row>
    <row r="18" spans="1:8" ht="15">
      <c r="A18" s="16" t="s">
        <v>58</v>
      </c>
      <c r="B18" s="16"/>
      <c r="C18" s="6">
        <f>SUM(C8:C17)</f>
        <v>0</v>
      </c>
      <c r="D18" s="6">
        <v>100</v>
      </c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17" t="s">
        <v>59</v>
      </c>
      <c r="B20" s="17"/>
      <c r="C20" s="17"/>
      <c r="D20" s="17"/>
      <c r="E20" s="17"/>
      <c r="F20" s="17"/>
      <c r="G20" s="17"/>
      <c r="H20" s="17"/>
    </row>
  </sheetData>
  <mergeCells count="5">
    <mergeCell ref="A1:H1"/>
    <mergeCell ref="A2:H2"/>
    <mergeCell ref="A5:H5"/>
    <mergeCell ref="A18:B18"/>
    <mergeCell ref="A20:H20"/>
  </mergeCells>
  <conditionalFormatting sqref="C8:C17">
    <cfRule type="colorScale" priority="1">
      <colorScale>
        <cfvo type="min"/>
        <cfvo type="percentile" val="50"/>
        <cfvo type="max"/>
        <color rgb="FFFDE2E2"/>
        <color rgb="FFFFF0B3"/>
        <color rgb="FFD9EAD3"/>
      </colorScale>
    </cfRule>
  </conditionalFormatting>
  <dataValidations count="1">
    <dataValidation sqref="C8:C17" xr:uid="{00000000-0002-0000-0300-000000000000}">
      <formula1>0</formula1>
      <formula2>10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/>
  </sheetViews>
  <sheetFormatPr defaultRowHeight="14.25"/>
  <cols>
    <col min="1" max="1" width="6" customWidth="1"/>
    <col min="2" max="2" width="28" customWidth="1"/>
    <col min="3" max="3" width="12" customWidth="1"/>
    <col min="4" max="4" width="8" customWidth="1"/>
    <col min="5" max="5" width="34" customWidth="1"/>
    <col min="6" max="7" width="10" customWidth="1"/>
    <col min="8" max="8" width="12" customWidth="1"/>
  </cols>
  <sheetData>
    <row r="1" spans="1:8" ht="18.600000000000001" customHeight="1">
      <c r="A1" s="13" t="s">
        <v>104</v>
      </c>
      <c r="B1" s="13"/>
      <c r="C1" s="13"/>
      <c r="D1" s="13"/>
      <c r="E1" s="13"/>
      <c r="F1" s="13"/>
      <c r="G1" s="13"/>
      <c r="H1" s="13"/>
    </row>
    <row r="2" spans="1:8" ht="14.65" customHeight="1">
      <c r="A2" s="14" t="s">
        <v>105</v>
      </c>
      <c r="B2" s="14"/>
      <c r="C2" s="14"/>
      <c r="D2" s="14"/>
      <c r="E2" s="14"/>
      <c r="F2" s="14"/>
      <c r="G2" s="14"/>
      <c r="H2" s="14"/>
    </row>
    <row r="3" spans="1:8">
      <c r="A3" s="5"/>
      <c r="B3" s="5"/>
      <c r="C3" s="5"/>
      <c r="D3" s="5"/>
      <c r="E3" s="5"/>
      <c r="F3" s="5"/>
      <c r="G3" s="5"/>
      <c r="H3" s="5"/>
    </row>
    <row r="4" spans="1:8" ht="42.75">
      <c r="A4" s="5" t="s">
        <v>4</v>
      </c>
      <c r="B4" s="5" t="str">
        <f>IF(Start!B5="","",Start!B5)</f>
        <v/>
      </c>
      <c r="C4" s="5" t="s">
        <v>29</v>
      </c>
      <c r="D4" s="5" t="str">
        <f>IF(Start!B6="","",Start!B6)</f>
        <v/>
      </c>
      <c r="E4" s="5" t="s">
        <v>30</v>
      </c>
      <c r="F4" s="5"/>
      <c r="G4" s="5" t="s">
        <v>31</v>
      </c>
      <c r="H4" s="5" t="s">
        <v>7</v>
      </c>
    </row>
    <row r="5" spans="1:8">
      <c r="A5" s="15" t="s">
        <v>32</v>
      </c>
      <c r="B5" s="15"/>
      <c r="C5" s="15"/>
      <c r="D5" s="15"/>
      <c r="E5" s="15"/>
      <c r="F5" s="15"/>
      <c r="G5" s="15"/>
      <c r="H5" s="15"/>
    </row>
    <row r="6" spans="1:8">
      <c r="A6" s="5"/>
      <c r="B6" s="5"/>
      <c r="C6" s="5"/>
      <c r="D6" s="5"/>
      <c r="E6" s="5"/>
      <c r="F6" s="5"/>
      <c r="G6" s="5"/>
      <c r="H6" s="5"/>
    </row>
    <row r="7" spans="1:8" ht="1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  <c r="H7" s="3"/>
    </row>
    <row r="8" spans="1:8" ht="28.5">
      <c r="A8" s="5">
        <v>1</v>
      </c>
      <c r="B8" s="5" t="s">
        <v>106</v>
      </c>
      <c r="C8" s="5"/>
      <c r="D8" s="5">
        <v>10</v>
      </c>
      <c r="E8" s="5" t="s">
        <v>63</v>
      </c>
      <c r="F8" s="5"/>
      <c r="G8" s="5"/>
      <c r="H8" s="5"/>
    </row>
    <row r="9" spans="1:8" ht="28.5">
      <c r="A9" s="5">
        <v>2</v>
      </c>
      <c r="B9" s="5" t="s">
        <v>107</v>
      </c>
      <c r="C9" s="5"/>
      <c r="D9" s="5">
        <v>10</v>
      </c>
      <c r="E9" s="5" t="s">
        <v>108</v>
      </c>
      <c r="F9" s="5"/>
      <c r="G9" s="5"/>
      <c r="H9" s="5"/>
    </row>
    <row r="10" spans="1:8" ht="28.5">
      <c r="A10" s="5">
        <v>3</v>
      </c>
      <c r="B10" s="5" t="s">
        <v>109</v>
      </c>
      <c r="C10" s="5"/>
      <c r="D10" s="5">
        <v>10</v>
      </c>
      <c r="E10" s="5" t="s">
        <v>110</v>
      </c>
      <c r="F10" s="5"/>
      <c r="G10" s="5"/>
      <c r="H10" s="5"/>
    </row>
    <row r="11" spans="1:8" ht="28.5">
      <c r="A11" s="5">
        <v>4</v>
      </c>
      <c r="B11" s="5" t="s">
        <v>111</v>
      </c>
      <c r="C11" s="5"/>
      <c r="D11" s="5">
        <v>10</v>
      </c>
      <c r="E11" s="5" t="s">
        <v>112</v>
      </c>
      <c r="F11" s="5"/>
      <c r="G11" s="5"/>
      <c r="H11" s="5"/>
    </row>
    <row r="12" spans="1:8" ht="28.5">
      <c r="A12" s="5">
        <v>5</v>
      </c>
      <c r="B12" s="5" t="s">
        <v>113</v>
      </c>
      <c r="C12" s="5"/>
      <c r="D12" s="5">
        <v>10</v>
      </c>
      <c r="E12" s="5" t="s">
        <v>114</v>
      </c>
      <c r="F12" s="5"/>
      <c r="G12" s="5"/>
      <c r="H12" s="5"/>
    </row>
    <row r="13" spans="1:8" ht="42.75">
      <c r="A13" s="5">
        <v>6</v>
      </c>
      <c r="B13" s="5" t="s">
        <v>115</v>
      </c>
      <c r="C13" s="5"/>
      <c r="D13" s="5">
        <v>10</v>
      </c>
      <c r="E13" s="5" t="s">
        <v>116</v>
      </c>
      <c r="F13" s="5"/>
      <c r="G13" s="5"/>
      <c r="H13" s="5"/>
    </row>
    <row r="14" spans="1:8" ht="28.5">
      <c r="A14" s="5">
        <v>7</v>
      </c>
      <c r="B14" s="5" t="s">
        <v>50</v>
      </c>
      <c r="C14" s="5"/>
      <c r="D14" s="5">
        <v>10</v>
      </c>
      <c r="E14" s="5" t="s">
        <v>117</v>
      </c>
      <c r="F14" s="5"/>
      <c r="G14" s="5"/>
      <c r="H14" s="5"/>
    </row>
    <row r="15" spans="1:8" ht="28.5">
      <c r="A15" s="5">
        <v>8</v>
      </c>
      <c r="B15" s="5" t="s">
        <v>76</v>
      </c>
      <c r="C15" s="5"/>
      <c r="D15" s="5">
        <v>10</v>
      </c>
      <c r="E15" s="5" t="s">
        <v>118</v>
      </c>
      <c r="F15" s="5"/>
      <c r="G15" s="5"/>
      <c r="H15" s="5"/>
    </row>
    <row r="16" spans="1:8" ht="28.5">
      <c r="A16" s="5">
        <v>9</v>
      </c>
      <c r="B16" s="5" t="s">
        <v>119</v>
      </c>
      <c r="C16" s="5"/>
      <c r="D16" s="5">
        <v>10</v>
      </c>
      <c r="E16" s="5" t="s">
        <v>120</v>
      </c>
      <c r="F16" s="5"/>
      <c r="G16" s="5"/>
      <c r="H16" s="5"/>
    </row>
    <row r="17" spans="1:8" ht="28.5">
      <c r="A17" s="5">
        <v>10</v>
      </c>
      <c r="B17" s="5" t="s">
        <v>80</v>
      </c>
      <c r="C17" s="5"/>
      <c r="D17" s="5">
        <v>10</v>
      </c>
      <c r="E17" s="5" t="s">
        <v>81</v>
      </c>
      <c r="F17" s="5"/>
      <c r="G17" s="5"/>
      <c r="H17" s="5"/>
    </row>
    <row r="18" spans="1:8" ht="15">
      <c r="A18" s="16" t="s">
        <v>58</v>
      </c>
      <c r="B18" s="16"/>
      <c r="C18" s="6">
        <f>SUM(C8:C17)</f>
        <v>0</v>
      </c>
      <c r="D18" s="6">
        <v>100</v>
      </c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17" t="s">
        <v>59</v>
      </c>
      <c r="B20" s="17"/>
      <c r="C20" s="17"/>
      <c r="D20" s="17"/>
      <c r="E20" s="17"/>
      <c r="F20" s="17"/>
      <c r="G20" s="17"/>
      <c r="H20" s="17"/>
    </row>
  </sheetData>
  <mergeCells count="5">
    <mergeCell ref="A1:H1"/>
    <mergeCell ref="A2:H2"/>
    <mergeCell ref="A5:H5"/>
    <mergeCell ref="A18:B18"/>
    <mergeCell ref="A20:H20"/>
  </mergeCells>
  <conditionalFormatting sqref="C8:C17">
    <cfRule type="colorScale" priority="1">
      <colorScale>
        <cfvo type="min"/>
        <cfvo type="percentile" val="50"/>
        <cfvo type="max"/>
        <color rgb="FFFDE2E2"/>
        <color rgb="FFFFF0B3"/>
        <color rgb="FFD9EAD3"/>
      </colorScale>
    </cfRule>
  </conditionalFormatting>
  <dataValidations count="1">
    <dataValidation sqref="C8:C17" xr:uid="{00000000-0002-0000-0400-000000000000}">
      <formula1>0</formula1>
      <formula2>10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workbookViewId="0"/>
  </sheetViews>
  <sheetFormatPr defaultRowHeight="14.25"/>
  <cols>
    <col min="1" max="1" width="18" customWidth="1"/>
    <col min="2" max="2" width="34" customWidth="1"/>
    <col min="3" max="3" width="18" customWidth="1"/>
    <col min="4" max="4" width="12" customWidth="1"/>
    <col min="5" max="5" width="34" customWidth="1"/>
    <col min="6" max="6" width="10" customWidth="1"/>
  </cols>
  <sheetData>
    <row r="1" spans="1:6" ht="18.600000000000001" customHeight="1">
      <c r="A1" s="13" t="s">
        <v>121</v>
      </c>
      <c r="B1" s="13"/>
      <c r="C1" s="13"/>
      <c r="D1" s="13"/>
      <c r="E1" s="13"/>
      <c r="F1" s="13"/>
    </row>
    <row r="2" spans="1:6" ht="14.65" customHeight="1">
      <c r="A2" s="14" t="s">
        <v>122</v>
      </c>
      <c r="B2" s="14"/>
      <c r="C2" s="14"/>
      <c r="D2" s="14"/>
      <c r="E2" s="14"/>
      <c r="F2" s="14"/>
    </row>
    <row r="3" spans="1:6">
      <c r="A3" s="5"/>
      <c r="B3" s="5"/>
      <c r="C3" s="5"/>
      <c r="D3" s="5"/>
      <c r="E3" s="5"/>
      <c r="F3" s="5"/>
    </row>
    <row r="4" spans="1:6">
      <c r="A4" s="5" t="s">
        <v>4</v>
      </c>
      <c r="B4" s="5" t="str">
        <f>IF(Start!B5="","",Start!B5)</f>
        <v/>
      </c>
      <c r="C4" s="5" t="s">
        <v>29</v>
      </c>
      <c r="D4" s="5" t="str">
        <f>IF(Start!B6="","",Start!B6)</f>
        <v/>
      </c>
      <c r="E4" s="5"/>
      <c r="F4" s="5"/>
    </row>
    <row r="5" spans="1:6">
      <c r="A5" s="5"/>
      <c r="B5" s="5"/>
      <c r="C5" s="5"/>
      <c r="D5" s="5"/>
      <c r="E5" s="5"/>
      <c r="F5" s="5"/>
    </row>
    <row r="6" spans="1:6" ht="15">
      <c r="A6" s="2" t="s">
        <v>123</v>
      </c>
      <c r="B6" s="2" t="s">
        <v>124</v>
      </c>
      <c r="C6" s="2" t="s">
        <v>125</v>
      </c>
      <c r="D6" s="2" t="s">
        <v>126</v>
      </c>
      <c r="E6" s="2" t="s">
        <v>127</v>
      </c>
      <c r="F6" s="5"/>
    </row>
    <row r="7" spans="1:6">
      <c r="A7" s="5" t="s">
        <v>128</v>
      </c>
      <c r="B7" s="7"/>
      <c r="C7" s="5"/>
      <c r="D7" s="5"/>
      <c r="E7" s="5" t="s">
        <v>129</v>
      </c>
      <c r="F7" s="5"/>
    </row>
    <row r="8" spans="1:6">
      <c r="A8" s="5" t="s">
        <v>130</v>
      </c>
      <c r="B8" s="7"/>
      <c r="C8" s="8" t="str">
        <f>IF(OR(B8="",B$7=""),"",B8-B$7)</f>
        <v/>
      </c>
      <c r="D8" s="5" t="str">
        <f>IF(C8="","",IF(C8*1440&lt;=0,0,IF(C8*1440&lt;=30,LOOKUP(C8*1440,Tijdnormen!$A$5:$A$33,Tijdnormen!$B$5:$B$33),38)))</f>
        <v/>
      </c>
      <c r="E8" s="5" t="s">
        <v>131</v>
      </c>
      <c r="F8" s="5"/>
    </row>
    <row r="9" spans="1:6">
      <c r="A9" s="5" t="s">
        <v>132</v>
      </c>
      <c r="B9" s="7"/>
      <c r="C9" s="8" t="str">
        <f>IF(OR(B9="",B$7=""),"",B9-B$7)</f>
        <v/>
      </c>
      <c r="D9" s="5" t="str">
        <f>IF(C9="","",IF(C9*1440&lt;=0,0,IF(C9*1440&lt;=30,LOOKUP(C9*1440,Tijdnormen!$A$5:$A$33,Tijdnormen!$B$5:$B$33),38)))</f>
        <v/>
      </c>
      <c r="E9" s="5" t="s">
        <v>133</v>
      </c>
      <c r="F9" s="5"/>
    </row>
    <row r="10" spans="1:6">
      <c r="A10" s="5" t="s">
        <v>134</v>
      </c>
      <c r="B10" s="7"/>
      <c r="C10" s="8" t="str">
        <f>IF(OR(B10="",B$7=""),"",B10-B$7)</f>
        <v/>
      </c>
      <c r="D10" s="5" t="str">
        <f>IF(C10="","",IF(C10*1440&lt;11,0,IF(C10*1440&lt;=40,LOOKUP(C10*1440,Tijdnormen!$D$5:$D$34,Tijdnormen!$E$5:$E$34),18)))</f>
        <v/>
      </c>
      <c r="E10" s="5" t="s">
        <v>135</v>
      </c>
      <c r="F10" s="5"/>
    </row>
    <row r="11" spans="1:6">
      <c r="A11" s="5"/>
      <c r="B11" s="5"/>
      <c r="C11" s="5"/>
      <c r="D11" s="5"/>
      <c r="E11" s="5"/>
      <c r="F11" s="5"/>
    </row>
    <row r="12" spans="1:6" ht="15">
      <c r="A12" s="6" t="s">
        <v>136</v>
      </c>
      <c r="B12" s="6">
        <f>SUM(D8:D9)</f>
        <v>0</v>
      </c>
      <c r="C12" s="6" t="s">
        <v>137</v>
      </c>
      <c r="D12" s="6" t="str">
        <f>D10</f>
        <v/>
      </c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 ht="15">
      <c r="A14" s="18" t="s">
        <v>138</v>
      </c>
      <c r="B14" s="18"/>
      <c r="C14" s="18"/>
      <c r="D14" s="18"/>
      <c r="E14" s="18"/>
      <c r="F14" s="18"/>
    </row>
    <row r="15" spans="1:6" ht="15">
      <c r="A15" s="2" t="s">
        <v>33</v>
      </c>
      <c r="B15" s="2" t="s">
        <v>139</v>
      </c>
      <c r="C15" s="2" t="s">
        <v>140</v>
      </c>
      <c r="D15" s="2" t="s">
        <v>141</v>
      </c>
      <c r="E15" s="2" t="s">
        <v>142</v>
      </c>
      <c r="F15" s="5"/>
    </row>
    <row r="16" spans="1:6">
      <c r="A16" s="5">
        <v>1</v>
      </c>
      <c r="B16" s="5" t="s">
        <v>143</v>
      </c>
      <c r="C16" s="5"/>
      <c r="D16" s="7"/>
      <c r="E16" s="5"/>
      <c r="F16" s="5"/>
    </row>
    <row r="17" spans="1:6" ht="28.5">
      <c r="A17" s="5">
        <v>2</v>
      </c>
      <c r="B17" s="5" t="s">
        <v>144</v>
      </c>
      <c r="C17" s="5"/>
      <c r="D17" s="7"/>
      <c r="E17" s="5"/>
      <c r="F17" s="5"/>
    </row>
    <row r="18" spans="1:6">
      <c r="A18" s="5">
        <v>3</v>
      </c>
      <c r="B18" s="5" t="s">
        <v>145</v>
      </c>
      <c r="C18" s="5"/>
      <c r="D18" s="7"/>
      <c r="E18" s="5"/>
      <c r="F18" s="5"/>
    </row>
    <row r="19" spans="1:6">
      <c r="A19" s="5">
        <v>4</v>
      </c>
      <c r="B19" s="5" t="s">
        <v>146</v>
      </c>
      <c r="C19" s="5"/>
      <c r="D19" s="7"/>
      <c r="E19" s="5"/>
      <c r="F19" s="5"/>
    </row>
    <row r="20" spans="1:6">
      <c r="A20" s="5">
        <v>5</v>
      </c>
      <c r="B20" s="5" t="s">
        <v>147</v>
      </c>
      <c r="C20" s="5"/>
      <c r="D20" s="7"/>
      <c r="E20" s="5"/>
      <c r="F20" s="5"/>
    </row>
    <row r="21" spans="1:6">
      <c r="A21" s="5">
        <v>6</v>
      </c>
      <c r="B21" s="5" t="s">
        <v>148</v>
      </c>
      <c r="C21" s="5"/>
      <c r="D21" s="7"/>
      <c r="E21" s="5"/>
      <c r="F21" s="5"/>
    </row>
    <row r="22" spans="1:6">
      <c r="A22" s="5">
        <v>7</v>
      </c>
      <c r="B22" s="5" t="s">
        <v>149</v>
      </c>
      <c r="C22" s="5"/>
      <c r="D22" s="7"/>
      <c r="E22" s="5"/>
      <c r="F22" s="5"/>
    </row>
    <row r="23" spans="1:6" ht="28.5">
      <c r="A23" s="5">
        <v>8</v>
      </c>
      <c r="B23" s="5" t="s">
        <v>150</v>
      </c>
      <c r="C23" s="5"/>
      <c r="D23" s="7"/>
      <c r="E23" s="5"/>
      <c r="F23" s="5"/>
    </row>
    <row r="24" spans="1:6" ht="28.5">
      <c r="A24" s="5">
        <v>9</v>
      </c>
      <c r="B24" s="5" t="s">
        <v>151</v>
      </c>
      <c r="C24" s="5"/>
      <c r="D24" s="7"/>
      <c r="E24" s="5"/>
      <c r="F24" s="5"/>
    </row>
    <row r="25" spans="1:6">
      <c r="A25" s="5">
        <v>10</v>
      </c>
      <c r="B25" s="5" t="s">
        <v>152</v>
      </c>
      <c r="C25" s="5"/>
      <c r="D25" s="7"/>
      <c r="E25" s="5"/>
      <c r="F25" s="5"/>
    </row>
  </sheetData>
  <mergeCells count="3">
    <mergeCell ref="A1:F1"/>
    <mergeCell ref="A2:F2"/>
    <mergeCell ref="A14:F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6"/>
  <sheetViews>
    <sheetView workbookViewId="0"/>
  </sheetViews>
  <sheetFormatPr defaultRowHeight="14.25"/>
  <cols>
    <col min="1" max="1" width="24" customWidth="1"/>
    <col min="2" max="2" width="12" customWidth="1"/>
    <col min="3" max="3" width="4" customWidth="1"/>
    <col min="4" max="4" width="26" customWidth="1"/>
    <col min="5" max="5" width="12" customWidth="1"/>
    <col min="6" max="6" width="8" customWidth="1"/>
  </cols>
  <sheetData>
    <row r="1" spans="1:6" ht="18.600000000000001" customHeight="1">
      <c r="A1" s="10" t="s">
        <v>153</v>
      </c>
      <c r="B1" s="10"/>
      <c r="C1" s="10"/>
      <c r="D1" s="10"/>
      <c r="E1" s="10"/>
      <c r="F1" s="10"/>
    </row>
    <row r="2" spans="1:6" ht="14.65" customHeight="1">
      <c r="A2" s="11" t="s">
        <v>154</v>
      </c>
      <c r="B2" s="11"/>
      <c r="C2" s="11"/>
      <c r="D2" s="11"/>
      <c r="E2" s="11"/>
      <c r="F2" s="11"/>
    </row>
    <row r="4" spans="1:6" ht="15">
      <c r="A4" s="1" t="s">
        <v>155</v>
      </c>
      <c r="B4" s="1" t="s">
        <v>126</v>
      </c>
      <c r="C4" s="1"/>
      <c r="D4" s="1" t="s">
        <v>156</v>
      </c>
      <c r="E4" s="1" t="s">
        <v>126</v>
      </c>
    </row>
    <row r="5" spans="1:6">
      <c r="A5">
        <v>1</v>
      </c>
      <c r="B5">
        <v>94</v>
      </c>
      <c r="D5">
        <v>11</v>
      </c>
      <c r="E5">
        <v>76</v>
      </c>
    </row>
    <row r="6" spans="1:6">
      <c r="A6">
        <v>3</v>
      </c>
      <c r="B6">
        <v>92</v>
      </c>
      <c r="D6">
        <v>12</v>
      </c>
      <c r="E6">
        <v>74</v>
      </c>
    </row>
    <row r="7" spans="1:6">
      <c r="A7">
        <v>4</v>
      </c>
      <c r="B7">
        <v>90</v>
      </c>
      <c r="D7">
        <v>13</v>
      </c>
      <c r="E7">
        <v>72</v>
      </c>
    </row>
    <row r="8" spans="1:6">
      <c r="A8">
        <v>5</v>
      </c>
      <c r="B8">
        <v>88</v>
      </c>
      <c r="D8">
        <v>14</v>
      </c>
      <c r="E8">
        <v>70</v>
      </c>
    </row>
    <row r="9" spans="1:6">
      <c r="A9">
        <v>6</v>
      </c>
      <c r="B9">
        <v>86</v>
      </c>
      <c r="D9">
        <v>15</v>
      </c>
      <c r="E9">
        <v>68</v>
      </c>
    </row>
    <row r="10" spans="1:6">
      <c r="A10">
        <v>7</v>
      </c>
      <c r="B10">
        <v>84</v>
      </c>
      <c r="D10">
        <v>16</v>
      </c>
      <c r="E10">
        <v>66</v>
      </c>
    </row>
    <row r="11" spans="1:6">
      <c r="A11">
        <v>8</v>
      </c>
      <c r="B11">
        <v>82</v>
      </c>
      <c r="D11">
        <v>17</v>
      </c>
      <c r="E11">
        <v>64</v>
      </c>
    </row>
    <row r="12" spans="1:6">
      <c r="A12">
        <v>9</v>
      </c>
      <c r="B12">
        <v>80</v>
      </c>
      <c r="D12">
        <v>18</v>
      </c>
      <c r="E12">
        <v>62</v>
      </c>
    </row>
    <row r="13" spans="1:6">
      <c r="A13">
        <v>10</v>
      </c>
      <c r="B13">
        <v>78</v>
      </c>
      <c r="D13">
        <v>19</v>
      </c>
      <c r="E13">
        <v>60</v>
      </c>
    </row>
    <row r="14" spans="1:6">
      <c r="A14">
        <v>11</v>
      </c>
      <c r="B14">
        <v>76</v>
      </c>
      <c r="D14">
        <v>20</v>
      </c>
      <c r="E14">
        <v>58</v>
      </c>
    </row>
    <row r="15" spans="1:6">
      <c r="A15">
        <v>12</v>
      </c>
      <c r="B15">
        <v>74</v>
      </c>
      <c r="D15">
        <v>21</v>
      </c>
      <c r="E15">
        <v>56</v>
      </c>
    </row>
    <row r="16" spans="1:6">
      <c r="A16">
        <v>13</v>
      </c>
      <c r="B16">
        <v>72</v>
      </c>
      <c r="D16">
        <v>22</v>
      </c>
      <c r="E16">
        <v>54</v>
      </c>
    </row>
    <row r="17" spans="1:5">
      <c r="A17">
        <v>14</v>
      </c>
      <c r="B17">
        <v>70</v>
      </c>
      <c r="D17">
        <v>23</v>
      </c>
      <c r="E17">
        <v>52</v>
      </c>
    </row>
    <row r="18" spans="1:5">
      <c r="A18">
        <v>15</v>
      </c>
      <c r="B18">
        <v>68</v>
      </c>
      <c r="D18">
        <v>24</v>
      </c>
      <c r="E18">
        <v>50</v>
      </c>
    </row>
    <row r="19" spans="1:5">
      <c r="A19">
        <v>16</v>
      </c>
      <c r="B19">
        <v>66</v>
      </c>
      <c r="D19">
        <v>25</v>
      </c>
      <c r="E19">
        <v>48</v>
      </c>
    </row>
    <row r="20" spans="1:5">
      <c r="A20">
        <v>17</v>
      </c>
      <c r="B20">
        <v>64</v>
      </c>
      <c r="D20">
        <v>26</v>
      </c>
      <c r="E20">
        <v>46</v>
      </c>
    </row>
    <row r="21" spans="1:5">
      <c r="A21">
        <v>18</v>
      </c>
      <c r="B21">
        <v>62</v>
      </c>
      <c r="D21">
        <v>27</v>
      </c>
      <c r="E21">
        <v>44</v>
      </c>
    </row>
    <row r="22" spans="1:5">
      <c r="A22">
        <v>19</v>
      </c>
      <c r="B22">
        <v>60</v>
      </c>
      <c r="D22">
        <v>28</v>
      </c>
      <c r="E22">
        <v>42</v>
      </c>
    </row>
    <row r="23" spans="1:5">
      <c r="A23">
        <v>20</v>
      </c>
      <c r="B23">
        <v>58</v>
      </c>
      <c r="D23">
        <v>29</v>
      </c>
      <c r="E23">
        <v>40</v>
      </c>
    </row>
    <row r="24" spans="1:5">
      <c r="A24">
        <v>21</v>
      </c>
      <c r="B24">
        <v>56</v>
      </c>
      <c r="D24">
        <v>30</v>
      </c>
      <c r="E24">
        <v>38</v>
      </c>
    </row>
    <row r="25" spans="1:5">
      <c r="A25">
        <v>22</v>
      </c>
      <c r="B25">
        <v>54</v>
      </c>
      <c r="D25">
        <v>31</v>
      </c>
      <c r="E25">
        <v>36</v>
      </c>
    </row>
    <row r="26" spans="1:5">
      <c r="A26">
        <v>23</v>
      </c>
      <c r="B26">
        <v>52</v>
      </c>
      <c r="D26">
        <v>32</v>
      </c>
      <c r="E26">
        <v>34</v>
      </c>
    </row>
    <row r="27" spans="1:5">
      <c r="A27">
        <v>24</v>
      </c>
      <c r="B27">
        <v>50</v>
      </c>
      <c r="D27">
        <v>33</v>
      </c>
      <c r="E27">
        <v>32</v>
      </c>
    </row>
    <row r="28" spans="1:5">
      <c r="A28">
        <v>25</v>
      </c>
      <c r="B28">
        <v>48</v>
      </c>
      <c r="D28">
        <v>34</v>
      </c>
      <c r="E28">
        <v>30</v>
      </c>
    </row>
    <row r="29" spans="1:5">
      <c r="A29">
        <v>26</v>
      </c>
      <c r="B29">
        <v>46</v>
      </c>
      <c r="D29">
        <v>35</v>
      </c>
      <c r="E29">
        <v>28</v>
      </c>
    </row>
    <row r="30" spans="1:5">
      <c r="A30">
        <v>27</v>
      </c>
      <c r="B30">
        <v>44</v>
      </c>
      <c r="D30">
        <v>36</v>
      </c>
      <c r="E30">
        <v>26</v>
      </c>
    </row>
    <row r="31" spans="1:5">
      <c r="A31">
        <v>28</v>
      </c>
      <c r="B31">
        <v>42</v>
      </c>
      <c r="D31">
        <v>37</v>
      </c>
      <c r="E31">
        <v>24</v>
      </c>
    </row>
    <row r="32" spans="1:5">
      <c r="A32">
        <v>29</v>
      </c>
      <c r="B32">
        <v>40</v>
      </c>
      <c r="D32">
        <v>38</v>
      </c>
      <c r="E32">
        <v>22</v>
      </c>
    </row>
    <row r="33" spans="1:6">
      <c r="A33">
        <v>30</v>
      </c>
      <c r="B33">
        <v>38</v>
      </c>
      <c r="D33">
        <v>39</v>
      </c>
      <c r="E33">
        <v>20</v>
      </c>
    </row>
    <row r="34" spans="1:6">
      <c r="D34">
        <v>1000000</v>
      </c>
      <c r="E34">
        <v>18</v>
      </c>
    </row>
    <row r="36" spans="1:6">
      <c r="A36" s="12" t="s">
        <v>157</v>
      </c>
      <c r="B36" s="12"/>
      <c r="C36" s="12"/>
      <c r="D36" s="12"/>
      <c r="E36" s="12"/>
      <c r="F36" s="12"/>
    </row>
  </sheetData>
  <mergeCells count="3">
    <mergeCell ref="A1:F1"/>
    <mergeCell ref="A2:F2"/>
    <mergeCell ref="A36:F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workbookViewId="0"/>
  </sheetViews>
  <sheetFormatPr defaultRowHeight="14.25"/>
  <cols>
    <col min="1" max="1" width="30" customWidth="1"/>
    <col min="2" max="2" width="16" customWidth="1"/>
    <col min="3" max="3" width="12" customWidth="1"/>
    <col min="4" max="4" width="10" customWidth="1"/>
  </cols>
  <sheetData>
    <row r="1" spans="1:4" ht="18.600000000000001" customHeight="1">
      <c r="A1" s="10" t="s">
        <v>158</v>
      </c>
      <c r="B1" s="10"/>
      <c r="C1" s="10"/>
      <c r="D1" s="10"/>
    </row>
    <row r="2" spans="1:4" ht="14.65" customHeight="1">
      <c r="A2" s="11" t="s">
        <v>159</v>
      </c>
      <c r="B2" s="11"/>
      <c r="C2" s="11"/>
      <c r="D2" s="11"/>
    </row>
    <row r="4" spans="1:4">
      <c r="A4" t="s">
        <v>4</v>
      </c>
      <c r="B4" t="str">
        <f>IF(Start!B5="","",Start!B5)</f>
        <v/>
      </c>
    </row>
    <row r="6" spans="1:4" ht="15">
      <c r="A6" s="1" t="s">
        <v>160</v>
      </c>
      <c r="B6" s="1" t="s">
        <v>161</v>
      </c>
      <c r="C6" s="1" t="s">
        <v>36</v>
      </c>
    </row>
    <row r="7" spans="1:4">
      <c r="A7" t="s">
        <v>17</v>
      </c>
      <c r="B7">
        <f>Bevelvoerder!C18</f>
        <v>0</v>
      </c>
      <c r="C7">
        <v>100</v>
      </c>
    </row>
    <row r="8" spans="1:4">
      <c r="A8" t="s">
        <v>162</v>
      </c>
      <c r="B8">
        <f>Aanvalsploeg!C18</f>
        <v>0</v>
      </c>
      <c r="C8">
        <v>100</v>
      </c>
    </row>
    <row r="9" spans="1:4">
      <c r="A9" t="s">
        <v>20</v>
      </c>
      <c r="B9">
        <f>Pompbediener!C18</f>
        <v>0</v>
      </c>
      <c r="C9">
        <v>100</v>
      </c>
    </row>
    <row r="10" spans="1:4">
      <c r="A10" t="s">
        <v>163</v>
      </c>
      <c r="B10">
        <f>Waterploeg!C18</f>
        <v>0</v>
      </c>
      <c r="C10">
        <v>100</v>
      </c>
    </row>
    <row r="11" spans="1:4" ht="15">
      <c r="A11" s="4" t="s">
        <v>164</v>
      </c>
      <c r="B11" s="4">
        <f>SUM(B7:B10)</f>
        <v>0</v>
      </c>
      <c r="C11" s="4">
        <v>400</v>
      </c>
    </row>
    <row r="13" spans="1:4" ht="15">
      <c r="A13" s="1" t="s">
        <v>165</v>
      </c>
      <c r="B13" s="1" t="s">
        <v>126</v>
      </c>
    </row>
    <row r="14" spans="1:4">
      <c r="A14" t="s">
        <v>136</v>
      </c>
      <c r="B14">
        <f>'Tijden &amp; waarnemingen'!B12</f>
        <v>0</v>
      </c>
    </row>
    <row r="15" spans="1:4">
      <c r="A15" t="s">
        <v>137</v>
      </c>
      <c r="B15" t="str">
        <f>'Tijden &amp; waarnemingen'!D12</f>
        <v/>
      </c>
    </row>
    <row r="17" spans="1:2" ht="18">
      <c r="A17" s="9" t="s">
        <v>166</v>
      </c>
      <c r="B17" s="9" t="e">
        <f>B11+B14+B15</f>
        <v>#VALUE!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4"/>
  <sheetViews>
    <sheetView workbookViewId="0"/>
  </sheetViews>
  <sheetFormatPr defaultRowHeight="14.25"/>
  <cols>
    <col min="1" max="1" width="24" customWidth="1"/>
    <col min="2" max="2" width="14" customWidth="1"/>
    <col min="3" max="3" width="18" customWidth="1"/>
    <col min="4" max="4" width="16" customWidth="1"/>
    <col min="5" max="5" width="18" customWidth="1"/>
    <col min="6" max="6" width="14" customWidth="1"/>
    <col min="7" max="8" width="12" customWidth="1"/>
    <col min="9" max="9" width="14" customWidth="1"/>
    <col min="10" max="10" width="10" customWidth="1"/>
    <col min="11" max="11" width="22" customWidth="1"/>
    <col min="12" max="12" width="18" customWidth="1"/>
  </cols>
  <sheetData>
    <row r="1" spans="1:12" ht="18.600000000000001" customHeight="1">
      <c r="A1" s="10" t="s">
        <v>167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4.65" customHeight="1">
      <c r="A2" s="11" t="s">
        <v>168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ht="15">
      <c r="A4" s="2" t="s">
        <v>169</v>
      </c>
      <c r="B4" s="2" t="s">
        <v>17</v>
      </c>
      <c r="C4" s="2" t="s">
        <v>170</v>
      </c>
      <c r="D4" s="2" t="s">
        <v>20</v>
      </c>
      <c r="E4" s="2" t="s">
        <v>171</v>
      </c>
      <c r="F4" s="2" t="s">
        <v>172</v>
      </c>
      <c r="G4" s="2" t="s">
        <v>173</v>
      </c>
      <c r="H4" s="2" t="s">
        <v>174</v>
      </c>
      <c r="I4" s="2" t="s">
        <v>175</v>
      </c>
      <c r="J4" s="2" t="s">
        <v>176</v>
      </c>
      <c r="K4" s="2" t="s">
        <v>142</v>
      </c>
      <c r="L4" s="2" t="s">
        <v>177</v>
      </c>
    </row>
    <row r="5" spans="1:12">
      <c r="F5" t="str">
        <f t="shared" ref="F5:F34" si="0">IF(COUNTA(B5:E5)=0,"",SUM(B5:E5))</f>
        <v/>
      </c>
      <c r="I5" t="str">
        <f t="shared" ref="I5:I34" si="1">IF(F5="","",SUM(F5:H5))</f>
        <v/>
      </c>
      <c r="J5" t="str">
        <f t="shared" ref="J5:J34" si="2">IF(I5="","",RANK(I5,$I$5:$I$34,0))</f>
        <v/>
      </c>
      <c r="L5" t="str">
        <f t="shared" ref="L5:L34" si="3">IF(A5="","",IF(COUNT(B5:E5)&lt;4,"Scores ontbreken","OK"))</f>
        <v/>
      </c>
    </row>
    <row r="6" spans="1:12">
      <c r="F6" t="str">
        <f t="shared" si="0"/>
        <v/>
      </c>
      <c r="I6" t="str">
        <f t="shared" si="1"/>
        <v/>
      </c>
      <c r="J6" t="str">
        <f t="shared" si="2"/>
        <v/>
      </c>
      <c r="L6" t="str">
        <f t="shared" si="3"/>
        <v/>
      </c>
    </row>
    <row r="7" spans="1:12">
      <c r="F7" t="str">
        <f t="shared" si="0"/>
        <v/>
      </c>
      <c r="I7" t="str">
        <f t="shared" si="1"/>
        <v/>
      </c>
      <c r="J7" t="str">
        <f t="shared" si="2"/>
        <v/>
      </c>
      <c r="L7" t="str">
        <f t="shared" si="3"/>
        <v/>
      </c>
    </row>
    <row r="8" spans="1:12">
      <c r="F8" t="str">
        <f t="shared" si="0"/>
        <v/>
      </c>
      <c r="I8" t="str">
        <f t="shared" si="1"/>
        <v/>
      </c>
      <c r="J8" t="str">
        <f t="shared" si="2"/>
        <v/>
      </c>
      <c r="L8" t="str">
        <f t="shared" si="3"/>
        <v/>
      </c>
    </row>
    <row r="9" spans="1:12">
      <c r="F9" t="str">
        <f t="shared" si="0"/>
        <v/>
      </c>
      <c r="I9" t="str">
        <f t="shared" si="1"/>
        <v/>
      </c>
      <c r="J9" t="str">
        <f t="shared" si="2"/>
        <v/>
      </c>
      <c r="L9" t="str">
        <f t="shared" si="3"/>
        <v/>
      </c>
    </row>
    <row r="10" spans="1:12">
      <c r="F10" t="str">
        <f t="shared" si="0"/>
        <v/>
      </c>
      <c r="I10" t="str">
        <f t="shared" si="1"/>
        <v/>
      </c>
      <c r="J10" t="str">
        <f t="shared" si="2"/>
        <v/>
      </c>
      <c r="L10" t="str">
        <f t="shared" si="3"/>
        <v/>
      </c>
    </row>
    <row r="11" spans="1:12">
      <c r="F11" t="str">
        <f t="shared" si="0"/>
        <v/>
      </c>
      <c r="I11" t="str">
        <f t="shared" si="1"/>
        <v/>
      </c>
      <c r="J11" t="str">
        <f t="shared" si="2"/>
        <v/>
      </c>
      <c r="L11" t="str">
        <f t="shared" si="3"/>
        <v/>
      </c>
    </row>
    <row r="12" spans="1:12">
      <c r="F12" t="str">
        <f t="shared" si="0"/>
        <v/>
      </c>
      <c r="I12" t="str">
        <f t="shared" si="1"/>
        <v/>
      </c>
      <c r="J12" t="str">
        <f t="shared" si="2"/>
        <v/>
      </c>
      <c r="L12" t="str">
        <f t="shared" si="3"/>
        <v/>
      </c>
    </row>
    <row r="13" spans="1:12">
      <c r="F13" t="str">
        <f t="shared" si="0"/>
        <v/>
      </c>
      <c r="I13" t="str">
        <f t="shared" si="1"/>
        <v/>
      </c>
      <c r="J13" t="str">
        <f t="shared" si="2"/>
        <v/>
      </c>
      <c r="L13" t="str">
        <f t="shared" si="3"/>
        <v/>
      </c>
    </row>
    <row r="14" spans="1:12">
      <c r="F14" t="str">
        <f t="shared" si="0"/>
        <v/>
      </c>
      <c r="I14" t="str">
        <f t="shared" si="1"/>
        <v/>
      </c>
      <c r="J14" t="str">
        <f t="shared" si="2"/>
        <v/>
      </c>
      <c r="L14" t="str">
        <f t="shared" si="3"/>
        <v/>
      </c>
    </row>
    <row r="15" spans="1:12">
      <c r="F15" t="str">
        <f t="shared" si="0"/>
        <v/>
      </c>
      <c r="I15" t="str">
        <f t="shared" si="1"/>
        <v/>
      </c>
      <c r="J15" t="str">
        <f t="shared" si="2"/>
        <v/>
      </c>
      <c r="L15" t="str">
        <f t="shared" si="3"/>
        <v/>
      </c>
    </row>
    <row r="16" spans="1:12">
      <c r="F16" t="str">
        <f t="shared" si="0"/>
        <v/>
      </c>
      <c r="I16" t="str">
        <f t="shared" si="1"/>
        <v/>
      </c>
      <c r="J16" t="str">
        <f t="shared" si="2"/>
        <v/>
      </c>
      <c r="L16" t="str">
        <f t="shared" si="3"/>
        <v/>
      </c>
    </row>
    <row r="17" spans="6:12">
      <c r="F17" t="str">
        <f t="shared" si="0"/>
        <v/>
      </c>
      <c r="I17" t="str">
        <f t="shared" si="1"/>
        <v/>
      </c>
      <c r="J17" t="str">
        <f t="shared" si="2"/>
        <v/>
      </c>
      <c r="L17" t="str">
        <f t="shared" si="3"/>
        <v/>
      </c>
    </row>
    <row r="18" spans="6:12">
      <c r="F18" t="str">
        <f t="shared" si="0"/>
        <v/>
      </c>
      <c r="I18" t="str">
        <f t="shared" si="1"/>
        <v/>
      </c>
      <c r="J18" t="str">
        <f t="shared" si="2"/>
        <v/>
      </c>
      <c r="L18" t="str">
        <f t="shared" si="3"/>
        <v/>
      </c>
    </row>
    <row r="19" spans="6:12">
      <c r="F19" t="str">
        <f t="shared" si="0"/>
        <v/>
      </c>
      <c r="I19" t="str">
        <f t="shared" si="1"/>
        <v/>
      </c>
      <c r="J19" t="str">
        <f t="shared" si="2"/>
        <v/>
      </c>
      <c r="L19" t="str">
        <f t="shared" si="3"/>
        <v/>
      </c>
    </row>
    <row r="20" spans="6:12">
      <c r="F20" t="str">
        <f t="shared" si="0"/>
        <v/>
      </c>
      <c r="I20" t="str">
        <f t="shared" si="1"/>
        <v/>
      </c>
      <c r="J20" t="str">
        <f t="shared" si="2"/>
        <v/>
      </c>
      <c r="L20" t="str">
        <f t="shared" si="3"/>
        <v/>
      </c>
    </row>
    <row r="21" spans="6:12">
      <c r="F21" t="str">
        <f t="shared" si="0"/>
        <v/>
      </c>
      <c r="I21" t="str">
        <f t="shared" si="1"/>
        <v/>
      </c>
      <c r="J21" t="str">
        <f t="shared" si="2"/>
        <v/>
      </c>
      <c r="L21" t="str">
        <f t="shared" si="3"/>
        <v/>
      </c>
    </row>
    <row r="22" spans="6:12">
      <c r="F22" t="str">
        <f t="shared" si="0"/>
        <v/>
      </c>
      <c r="I22" t="str">
        <f t="shared" si="1"/>
        <v/>
      </c>
      <c r="J22" t="str">
        <f t="shared" si="2"/>
        <v/>
      </c>
      <c r="L22" t="str">
        <f t="shared" si="3"/>
        <v/>
      </c>
    </row>
    <row r="23" spans="6:12">
      <c r="F23" t="str">
        <f t="shared" si="0"/>
        <v/>
      </c>
      <c r="I23" t="str">
        <f t="shared" si="1"/>
        <v/>
      </c>
      <c r="J23" t="str">
        <f t="shared" si="2"/>
        <v/>
      </c>
      <c r="L23" t="str">
        <f t="shared" si="3"/>
        <v/>
      </c>
    </row>
    <row r="24" spans="6:12">
      <c r="F24" t="str">
        <f t="shared" si="0"/>
        <v/>
      </c>
      <c r="I24" t="str">
        <f t="shared" si="1"/>
        <v/>
      </c>
      <c r="J24" t="str">
        <f t="shared" si="2"/>
        <v/>
      </c>
      <c r="L24" t="str">
        <f t="shared" si="3"/>
        <v/>
      </c>
    </row>
    <row r="25" spans="6:12">
      <c r="F25" t="str">
        <f t="shared" si="0"/>
        <v/>
      </c>
      <c r="I25" t="str">
        <f t="shared" si="1"/>
        <v/>
      </c>
      <c r="J25" t="str">
        <f t="shared" si="2"/>
        <v/>
      </c>
      <c r="L25" t="str">
        <f t="shared" si="3"/>
        <v/>
      </c>
    </row>
    <row r="26" spans="6:12">
      <c r="F26" t="str">
        <f t="shared" si="0"/>
        <v/>
      </c>
      <c r="I26" t="str">
        <f t="shared" si="1"/>
        <v/>
      </c>
      <c r="J26" t="str">
        <f t="shared" si="2"/>
        <v/>
      </c>
      <c r="L26" t="str">
        <f t="shared" si="3"/>
        <v/>
      </c>
    </row>
    <row r="27" spans="6:12">
      <c r="F27" t="str">
        <f t="shared" si="0"/>
        <v/>
      </c>
      <c r="I27" t="str">
        <f t="shared" si="1"/>
        <v/>
      </c>
      <c r="J27" t="str">
        <f t="shared" si="2"/>
        <v/>
      </c>
      <c r="L27" t="str">
        <f t="shared" si="3"/>
        <v/>
      </c>
    </row>
    <row r="28" spans="6:12">
      <c r="F28" t="str">
        <f t="shared" si="0"/>
        <v/>
      </c>
      <c r="I28" t="str">
        <f t="shared" si="1"/>
        <v/>
      </c>
      <c r="J28" t="str">
        <f t="shared" si="2"/>
        <v/>
      </c>
      <c r="L28" t="str">
        <f t="shared" si="3"/>
        <v/>
      </c>
    </row>
    <row r="29" spans="6:12">
      <c r="F29" t="str">
        <f t="shared" si="0"/>
        <v/>
      </c>
      <c r="I29" t="str">
        <f t="shared" si="1"/>
        <v/>
      </c>
      <c r="J29" t="str">
        <f t="shared" si="2"/>
        <v/>
      </c>
      <c r="L29" t="str">
        <f t="shared" si="3"/>
        <v/>
      </c>
    </row>
    <row r="30" spans="6:12">
      <c r="F30" t="str">
        <f t="shared" si="0"/>
        <v/>
      </c>
      <c r="I30" t="str">
        <f t="shared" si="1"/>
        <v/>
      </c>
      <c r="J30" t="str">
        <f t="shared" si="2"/>
        <v/>
      </c>
      <c r="L30" t="str">
        <f t="shared" si="3"/>
        <v/>
      </c>
    </row>
    <row r="31" spans="6:12">
      <c r="F31" t="str">
        <f t="shared" si="0"/>
        <v/>
      </c>
      <c r="I31" t="str">
        <f t="shared" si="1"/>
        <v/>
      </c>
      <c r="J31" t="str">
        <f t="shared" si="2"/>
        <v/>
      </c>
      <c r="L31" t="str">
        <f t="shared" si="3"/>
        <v/>
      </c>
    </row>
    <row r="32" spans="6:12">
      <c r="F32" t="str">
        <f t="shared" si="0"/>
        <v/>
      </c>
      <c r="I32" t="str">
        <f t="shared" si="1"/>
        <v/>
      </c>
      <c r="J32" t="str">
        <f t="shared" si="2"/>
        <v/>
      </c>
      <c r="L32" t="str">
        <f t="shared" si="3"/>
        <v/>
      </c>
    </row>
    <row r="33" spans="6:12">
      <c r="F33" t="str">
        <f t="shared" si="0"/>
        <v/>
      </c>
      <c r="I33" t="str">
        <f t="shared" si="1"/>
        <v/>
      </c>
      <c r="J33" t="str">
        <f t="shared" si="2"/>
        <v/>
      </c>
      <c r="L33" t="str">
        <f t="shared" si="3"/>
        <v/>
      </c>
    </row>
    <row r="34" spans="6:12">
      <c r="F34" t="str">
        <f t="shared" si="0"/>
        <v/>
      </c>
      <c r="I34" t="str">
        <f t="shared" si="1"/>
        <v/>
      </c>
      <c r="J34" t="str">
        <f t="shared" si="2"/>
        <v/>
      </c>
      <c r="L34" t="str">
        <f t="shared" si="3"/>
        <v/>
      </c>
    </row>
  </sheetData>
  <mergeCells count="2">
    <mergeCell ref="A1:L1"/>
    <mergeCell ref="A2:L2"/>
  </mergeCells>
  <conditionalFormatting sqref="I5:I34">
    <cfRule type="dataBar" priority="1">
      <dataBar>
        <cfvo type="min"/>
        <cfvo type="max"/>
        <color rgb="FFA02B93"/>
      </dataBar>
    </cfRule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{B56FF1D0-C9C4-C90D-867B-2B0E3A82F90A}</x14:id>
        </ext>
      </extLst>
    </cfRule>
  </conditionalFormatting>
  <dataValidations count="2">
    <dataValidation sqref="B5:E34" xr:uid="{00000000-0002-0000-0800-000000000000}">
      <formula1>0</formula1>
      <formula2>100</formula2>
    </dataValidation>
    <dataValidation sqref="G5:H34" xr:uid="{00000000-0002-0000-0800-000001000000}">
      <formula1>0</formula1>
      <formula2>200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6FF1D0-C9C4-C90D-867B-2B0E3A82F90A}">
            <x14:dataBar>
              <x14:cfvo type="min"/>
              <x14:cfvo type="max"/>
              <x14:negativeFillColor auto="1"/>
              <x14:axisColor auto="1"/>
            </x14:dataBar>
          </x14:cfRule>
          <xm:sqref>I5:I34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workbookViewId="0"/>
  </sheetViews>
  <sheetFormatPr defaultRowHeight="14.25"/>
  <cols>
    <col min="1" max="8" width="14" customWidth="1"/>
  </cols>
  <sheetData>
    <row r="1" spans="1:8" ht="18.600000000000001" customHeight="1">
      <c r="A1" s="10" t="s">
        <v>178</v>
      </c>
      <c r="B1" s="10"/>
      <c r="C1" s="10"/>
      <c r="D1" s="10"/>
      <c r="E1" s="10"/>
      <c r="F1" s="10"/>
      <c r="G1" s="10"/>
      <c r="H1" s="10"/>
    </row>
    <row r="2" spans="1:8" ht="14.65" customHeight="1">
      <c r="A2" s="11" t="s">
        <v>179</v>
      </c>
      <c r="B2" s="11"/>
      <c r="C2" s="11"/>
      <c r="D2" s="11"/>
      <c r="E2" s="11"/>
      <c r="F2" s="11"/>
      <c r="G2" s="11"/>
      <c r="H2" s="11"/>
    </row>
    <row r="4" spans="1:8" ht="18.600000000000001" customHeight="1">
      <c r="A4" s="15" t="s">
        <v>180</v>
      </c>
      <c r="B4" s="15"/>
      <c r="C4" s="15"/>
      <c r="D4" s="15"/>
      <c r="E4" s="15"/>
      <c r="F4" s="15"/>
      <c r="G4" s="15"/>
      <c r="H4" s="15"/>
    </row>
    <row r="5" spans="1:8" ht="18.600000000000001" customHeight="1">
      <c r="A5" s="15" t="s">
        <v>181</v>
      </c>
      <c r="B5" s="15"/>
      <c r="C5" s="15"/>
      <c r="D5" s="15"/>
      <c r="E5" s="15"/>
      <c r="F5" s="15"/>
      <c r="G5" s="15"/>
      <c r="H5" s="15"/>
    </row>
    <row r="6" spans="1:8" ht="18.600000000000001" customHeight="1">
      <c r="A6" s="15" t="s">
        <v>182</v>
      </c>
      <c r="B6" s="15"/>
      <c r="C6" s="15"/>
      <c r="D6" s="15"/>
      <c r="E6" s="15"/>
      <c r="F6" s="15"/>
      <c r="G6" s="15"/>
      <c r="H6" s="15"/>
    </row>
    <row r="7" spans="1:8" ht="18.600000000000001" customHeight="1">
      <c r="A7" s="15" t="s">
        <v>183</v>
      </c>
      <c r="B7" s="15"/>
      <c r="C7" s="15"/>
      <c r="D7" s="15"/>
      <c r="E7" s="15"/>
      <c r="F7" s="15"/>
      <c r="G7" s="15"/>
      <c r="H7" s="15"/>
    </row>
    <row r="8" spans="1:8" ht="18.600000000000001" customHeight="1">
      <c r="A8" s="15" t="s">
        <v>184</v>
      </c>
      <c r="B8" s="15"/>
      <c r="C8" s="15"/>
      <c r="D8" s="15"/>
      <c r="E8" s="15"/>
      <c r="F8" s="15"/>
      <c r="G8" s="15"/>
      <c r="H8" s="15"/>
    </row>
    <row r="9" spans="1:8" ht="18.600000000000001" customHeight="1">
      <c r="A9" s="15" t="s">
        <v>185</v>
      </c>
      <c r="B9" s="15"/>
      <c r="C9" s="15"/>
      <c r="D9" s="15"/>
      <c r="E9" s="15"/>
      <c r="F9" s="15"/>
      <c r="G9" s="15"/>
      <c r="H9" s="15"/>
    </row>
    <row r="10" spans="1:8" ht="18.600000000000001" customHeight="1">
      <c r="A10" s="15" t="s">
        <v>186</v>
      </c>
      <c r="B10" s="15"/>
      <c r="C10" s="15"/>
      <c r="D10" s="15"/>
      <c r="E10" s="15"/>
      <c r="F10" s="15"/>
      <c r="G10" s="15"/>
      <c r="H10" s="15"/>
    </row>
    <row r="11" spans="1:8" ht="18.600000000000001" customHeight="1">
      <c r="A11" s="15" t="s">
        <v>187</v>
      </c>
      <c r="B11" s="15"/>
      <c r="C11" s="15"/>
      <c r="D11" s="15"/>
      <c r="E11" s="15"/>
      <c r="F11" s="15"/>
      <c r="G11" s="15"/>
      <c r="H11" s="15"/>
    </row>
    <row r="12" spans="1:8" ht="18.600000000000001" customHeight="1">
      <c r="A12" s="15" t="s">
        <v>188</v>
      </c>
      <c r="B12" s="15"/>
      <c r="C12" s="15"/>
      <c r="D12" s="15"/>
      <c r="E12" s="15"/>
      <c r="F12" s="15"/>
      <c r="G12" s="15"/>
      <c r="H12" s="15"/>
    </row>
    <row r="13" spans="1:8" ht="18.600000000000001" customHeight="1">
      <c r="A13" s="15" t="s">
        <v>189</v>
      </c>
      <c r="B13" s="15"/>
      <c r="C13" s="15"/>
      <c r="D13" s="15"/>
      <c r="E13" s="15"/>
      <c r="F13" s="15"/>
      <c r="G13" s="15"/>
      <c r="H13" s="15"/>
    </row>
  </sheetData>
  <mergeCells count="12">
    <mergeCell ref="A12:H12"/>
    <mergeCell ref="A13:H13"/>
    <mergeCell ref="A7:H7"/>
    <mergeCell ref="A8:H8"/>
    <mergeCell ref="A9:H9"/>
    <mergeCell ref="A10:H10"/>
    <mergeCell ref="A11:H11"/>
    <mergeCell ref="A1:H1"/>
    <mergeCell ref="A2:H2"/>
    <mergeCell ref="A4:H4"/>
    <mergeCell ref="A5:H5"/>
    <mergeCell ref="A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a23ea-efac-41e6-b9f4-c9f8f9bc9cac">
      <Terms xmlns="http://schemas.microsoft.com/office/infopath/2007/PartnerControls"/>
    </lcf76f155ced4ddcb4097134ff3c332f>
    <TaxCatchAll xmlns="a9fe5e0b-0feb-40a1-a2be-6a9a6248390c" xsi:nil="true"/>
    <Archiefwaardig xmlns="44ca23ea-efac-41e6-b9f4-c9f8f9bc9c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D2BB248780549991CC6CA99EEA59F" ma:contentTypeVersion="16" ma:contentTypeDescription="Een nieuw document maken." ma:contentTypeScope="" ma:versionID="6e5b941a8b33c1dea925a600199a69d4">
  <xsd:schema xmlns:xsd="http://www.w3.org/2001/XMLSchema" xmlns:xs="http://www.w3.org/2001/XMLSchema" xmlns:p="http://schemas.microsoft.com/office/2006/metadata/properties" xmlns:ns2="44ca23ea-efac-41e6-b9f4-c9f8f9bc9cac" xmlns:ns3="a9fe5e0b-0feb-40a1-a2be-6a9a6248390c" targetNamespace="http://schemas.microsoft.com/office/2006/metadata/properties" ma:root="true" ma:fieldsID="e126d416abddcf4b819888ed03a258c5" ns2:_="" ns3:_="">
    <xsd:import namespace="44ca23ea-efac-41e6-b9f4-c9f8f9bc9cac"/>
    <xsd:import namespace="a9fe5e0b-0feb-40a1-a2be-6a9a6248390c"/>
    <xsd:element name="properties">
      <xsd:complexType>
        <xsd:sequence>
          <xsd:element name="documentManagement">
            <xsd:complexType>
              <xsd:all>
                <xsd:element ref="ns2:Archiefwaardi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a23ea-efac-41e6-b9f4-c9f8f9bc9cac" elementFormDefault="qualified">
    <xsd:import namespace="http://schemas.microsoft.com/office/2006/documentManagement/types"/>
    <xsd:import namespace="http://schemas.microsoft.com/office/infopath/2007/PartnerControls"/>
    <xsd:element name="Archiefwaardig" ma:index="8" nillable="true" ma:displayName="Archiefwaardig" ma:internalName="Archiefwaardig" ma:readOnly="false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2940d0-bd9b-4919-9f11-2103740de8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e5e0b-0feb-40a1-a2be-6a9a624839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b7c47c-9cce-4485-8064-8a05c4fdd486}" ma:internalName="TaxCatchAll" ma:showField="CatchAllData" ma:web="a9fe5e0b-0feb-40a1-a2be-6a9a62483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3EF8E-51B2-4381-9F3E-61C4FD4F3DC8}">
  <ds:schemaRefs>
    <ds:schemaRef ds:uri="http://schemas.microsoft.com/office/2006/metadata/properties"/>
    <ds:schemaRef ds:uri="http://schemas.microsoft.com/office/infopath/2007/PartnerControls"/>
    <ds:schemaRef ds:uri="44ca23ea-efac-41e6-b9f4-c9f8f9bc9cac"/>
    <ds:schemaRef ds:uri="a9fe5e0b-0feb-40a1-a2be-6a9a6248390c"/>
  </ds:schemaRefs>
</ds:datastoreItem>
</file>

<file path=customXml/itemProps2.xml><?xml version="1.0" encoding="utf-8"?>
<ds:datastoreItem xmlns:ds="http://schemas.openxmlformats.org/officeDocument/2006/customXml" ds:itemID="{2505FDAE-17AD-4049-95EC-56BF376BF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a23ea-efac-41e6-b9f4-c9f8f9bc9cac"/>
    <ds:schemaRef ds:uri="a9fe5e0b-0feb-40a1-a2be-6a9a62483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26941C-262E-4AD4-8E81-757342B0C8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Start</vt:lpstr>
      <vt:lpstr>Bevelvoerder</vt:lpstr>
      <vt:lpstr>Aanvalsploeg</vt:lpstr>
      <vt:lpstr>Pompbediener</vt:lpstr>
      <vt:lpstr>Waterploeg</vt:lpstr>
      <vt:lpstr>Tijden &amp; waarnemingen</vt:lpstr>
      <vt:lpstr>Tijdnormen</vt:lpstr>
      <vt:lpstr>Recapitulatie</vt:lpstr>
      <vt:lpstr>Eindresultaat</vt:lpstr>
      <vt:lpstr>Jury-instructie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</dc:creator>
  <cp:keywords/>
  <dc:description/>
  <cp:lastModifiedBy>Marc Pos</cp:lastModifiedBy>
  <cp:revision/>
  <dcterms:created xsi:type="dcterms:W3CDTF">2026-09-30T15:42:35Z</dcterms:created>
  <dcterms:modified xsi:type="dcterms:W3CDTF">2026-10-02T07:48:47Z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13265-c559-4850-9a4d-5c092dbd21ac_Enabled">
    <vt:lpwstr>true</vt:lpwstr>
  </property>
  <property fmtid="{D5CDD505-2E9C-101B-9397-08002B2CF9AE}" pid="3" name="MSIP_Label_a1113265-c559-4850-9a4d-5c092dbd21ac_SetDate">
    <vt:lpwstr>2026-09-23T17:19:49Z</vt:lpwstr>
  </property>
  <property fmtid="{D5CDD505-2E9C-101B-9397-08002B2CF9AE}" pid="4" name="MSIP_Label_a1113265-c559-4850-9a4d-5c092dbd21ac_Method">
    <vt:lpwstr>Standard</vt:lpwstr>
  </property>
  <property fmtid="{D5CDD505-2E9C-101B-9397-08002B2CF9AE}" pid="5" name="MSIP_Label_a1113265-c559-4850-9a4d-5c092dbd21ac_Name">
    <vt:lpwstr>Internal Use</vt:lpwstr>
  </property>
  <property fmtid="{D5CDD505-2E9C-101B-9397-08002B2CF9AE}" pid="6" name="MSIP_Label_a1113265-c559-4850-9a4d-5c092dbd21ac_SiteId">
    <vt:lpwstr>a6b169f1-592b-4329-8f33-8db8903003c7</vt:lpwstr>
  </property>
  <property fmtid="{D5CDD505-2E9C-101B-9397-08002B2CF9AE}" pid="7" name="MSIP_Label_a1113265-c559-4850-9a4d-5c092dbd21ac_ActionId">
    <vt:lpwstr>d3903ac6-771a-4ae5-9121-ff987e620bb4</vt:lpwstr>
  </property>
  <property fmtid="{D5CDD505-2E9C-101B-9397-08002B2CF9AE}" pid="8" name="MSIP_Label_a1113265-c559-4850-9a4d-5c092dbd21ac_ContentBits">
    <vt:lpwstr>0</vt:lpwstr>
  </property>
  <property fmtid="{D5CDD505-2E9C-101B-9397-08002B2CF9AE}" pid="9" name="MSIP_Label_a1113265-c559-4850-9a4d-5c092dbd21ac_Tag">
    <vt:lpwstr>10, 3, 0, 1</vt:lpwstr>
  </property>
  <property fmtid="{D5CDD505-2E9C-101B-9397-08002B2CF9AE}" pid="10" name="ContentTypeId">
    <vt:lpwstr>0x010100360D2BB248780549991CC6CA99EEA59F</vt:lpwstr>
  </property>
  <property fmtid="{D5CDD505-2E9C-101B-9397-08002B2CF9AE}" pid="11" name="MediaServiceImageTags">
    <vt:lpwstr/>
  </property>
</Properties>
</file>